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updateLinks="always" codeName="ЭтаКнига" hidePivotFieldList="1"/>
  <mc:AlternateContent xmlns:mc="http://schemas.openxmlformats.org/markup-compatibility/2006">
    <mc:Choice Requires="x15">
      <x15ac:absPath xmlns:x15ac="http://schemas.microsoft.com/office/spreadsheetml/2010/11/ac" url="C:\Users\HOME\Desktop\Шерзод акага\Манзилли дастур\"/>
    </mc:Choice>
  </mc:AlternateContent>
  <xr:revisionPtr revIDLastSave="0" documentId="13_ncr:1_{F1DAB129-E3E6-4CE8-BC24-AF533AAC28DA}" xr6:coauthVersionLast="40" xr6:coauthVersionMax="40" xr10:uidLastSave="{00000000-0000-0000-0000-000000000000}"/>
  <bookViews>
    <workbookView xWindow="0" yWindow="0" windowWidth="28800" windowHeight="12345" tabRatio="758" xr2:uid="{00000000-000D-0000-FFFF-FFFF00000000}"/>
  </bookViews>
  <sheets>
    <sheet name="Манзилли" sheetId="60" r:id="rId1"/>
    <sheet name="СВОД" sheetId="61" r:id="rId2"/>
    <sheet name="СВОД (4)" sheetId="66" state="hidden" r:id="rId3"/>
    <sheet name="СВОД (3)" sheetId="65" state="hidden" r:id="rId4"/>
    <sheet name="Лист1" sheetId="64" state="hidden" r:id="rId5"/>
    <sheet name="Манзилли (2)" sheetId="63" state="hidden" r:id="rId6"/>
    <sheet name="СВОД (2)" sheetId="62" state="hidden" r:id="rId7"/>
  </sheets>
  <definedNames>
    <definedName name="_" localSheetId="0" hidden="1">#REF!</definedName>
    <definedName name="_" localSheetId="5" hidden="1">#REF!</definedName>
    <definedName name="_" localSheetId="1" hidden="1">#REF!</definedName>
    <definedName name="_" localSheetId="6" hidden="1">#REF!</definedName>
    <definedName name="_" localSheetId="3" hidden="1">#REF!</definedName>
    <definedName name="_" localSheetId="2" hidden="1">#REF!</definedName>
    <definedName name="_" hidden="1">#REF!</definedName>
    <definedName name="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" localSheetId="5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" localSheetId="6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" localSheetId="5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" localSheetId="6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" localSheetId="5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" localSheetId="6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" localSheetId="5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" localSheetId="6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" localSheetId="5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" localSheetId="6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" localSheetId="5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" localSheetId="6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localSheetId="0" hidden="1">{#N/A,#N/A,TRUE,"일정"}</definedName>
    <definedName name="___________________________________tt1" localSheetId="5" hidden="1">{#N/A,#N/A,TRUE,"일정"}</definedName>
    <definedName name="___________________________________tt1" localSheetId="1" hidden="1">{#N/A,#N/A,TRUE,"일정"}</definedName>
    <definedName name="___________________________________tt1" localSheetId="6" hidden="1">{#N/A,#N/A,TRUE,"일정"}</definedName>
    <definedName name="___________________________________tt1" localSheetId="3" hidden="1">{#N/A,#N/A,TRUE,"일정"}</definedName>
    <definedName name="___________________________________tt1" localSheetId="2" hidden="1">{#N/A,#N/A,TRUE,"일정"}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localSheetId="0" hidden="1">{"'Monthly 1997'!$A$3:$S$89"}</definedName>
    <definedName name="__________________________________a12" localSheetId="5" hidden="1">{"'Monthly 1997'!$A$3:$S$89"}</definedName>
    <definedName name="__________________________________a12" localSheetId="1" hidden="1">{"'Monthly 1997'!$A$3:$S$89"}</definedName>
    <definedName name="__________________________________a12" localSheetId="6" hidden="1">{"'Monthly 1997'!$A$3:$S$89"}</definedName>
    <definedName name="__________________________________a12" localSheetId="3" hidden="1">{"'Monthly 1997'!$A$3:$S$89"}</definedName>
    <definedName name="__________________________________a12" localSheetId="2" hidden="1">{"'Monthly 1997'!$A$3:$S$89"}</definedName>
    <definedName name="__________________________________a12" hidden="1">{"'Monthly 1997'!$A$3:$S$89"}</definedName>
    <definedName name="______________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localSheetId="0" hidden="1">{#N/A,#N/A,TRUE,"일정"}</definedName>
    <definedName name="_________________________________tt1" localSheetId="5" hidden="1">{#N/A,#N/A,TRUE,"일정"}</definedName>
    <definedName name="_________________________________tt1" localSheetId="1" hidden="1">{#N/A,#N/A,TRUE,"일정"}</definedName>
    <definedName name="_________________________________tt1" localSheetId="6" hidden="1">{#N/A,#N/A,TRUE,"일정"}</definedName>
    <definedName name="_________________________________tt1" localSheetId="3" hidden="1">{#N/A,#N/A,TRUE,"일정"}</definedName>
    <definedName name="_________________________________tt1" localSheetId="2" hidden="1">{#N/A,#N/A,TRUE,"일정"}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localSheetId="5" hidden="1">#REF!</definedName>
    <definedName name="________________________________A1" localSheetId="1" hidden="1">#REF!</definedName>
    <definedName name="________________________________A1" localSheetId="6" hidden="1">#REF!</definedName>
    <definedName name="________________________________A1" localSheetId="3" hidden="1">#REF!</definedName>
    <definedName name="________________________________A1" localSheetId="2" hidden="1">#REF!</definedName>
    <definedName name="________________________________A1" hidden="1">#REF!</definedName>
    <definedName name="________________________________a12" localSheetId="0" hidden="1">{"'Monthly 1997'!$A$3:$S$89"}</definedName>
    <definedName name="________________________________a12" localSheetId="5" hidden="1">{"'Monthly 1997'!$A$3:$S$89"}</definedName>
    <definedName name="________________________________a12" localSheetId="1" hidden="1">{"'Monthly 1997'!$A$3:$S$89"}</definedName>
    <definedName name="________________________________a12" localSheetId="6" hidden="1">{"'Monthly 1997'!$A$3:$S$89"}</definedName>
    <definedName name="________________________________a12" localSheetId="3" hidden="1">{"'Monthly 1997'!$A$3:$S$89"}</definedName>
    <definedName name="________________________________a12" localSheetId="2" hidden="1">{"'Monthly 1997'!$A$3:$S$89"}</definedName>
    <definedName name="________________________________a12" hidden="1">{"'Monthly 1997'!$A$3:$S$89"}</definedName>
    <definedName name="____________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localSheetId="5" hidden="1">#REF!</definedName>
    <definedName name="_______________________________A1" localSheetId="1" hidden="1">#REF!</definedName>
    <definedName name="_______________________________A1" localSheetId="6" hidden="1">#REF!</definedName>
    <definedName name="_______________________________A1" localSheetId="3" hidden="1">#REF!</definedName>
    <definedName name="_______________________________A1" localSheetId="2" hidden="1">#REF!</definedName>
    <definedName name="_______________________________A1" hidden="1">#REF!</definedName>
    <definedName name="___________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localSheetId="0" hidden="1">{#N/A,#N/A,TRUE,"일정"}</definedName>
    <definedName name="_______________________________tt1" localSheetId="5" hidden="1">{#N/A,#N/A,TRUE,"일정"}</definedName>
    <definedName name="_______________________________tt1" localSheetId="1" hidden="1">{#N/A,#N/A,TRUE,"일정"}</definedName>
    <definedName name="_______________________________tt1" localSheetId="6" hidden="1">{#N/A,#N/A,TRUE,"일정"}</definedName>
    <definedName name="_______________________________tt1" localSheetId="3" hidden="1">{#N/A,#N/A,TRUE,"일정"}</definedName>
    <definedName name="_______________________________tt1" localSheetId="2" hidden="1">{#N/A,#N/A,TRUE,"일정"}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localSheetId="0" hidden="1">{"'Monthly 1997'!$A$3:$S$89"}</definedName>
    <definedName name="______________________________a12" localSheetId="5" hidden="1">{"'Monthly 1997'!$A$3:$S$89"}</definedName>
    <definedName name="______________________________a12" localSheetId="1" hidden="1">{"'Monthly 1997'!$A$3:$S$89"}</definedName>
    <definedName name="______________________________a12" localSheetId="6" hidden="1">{"'Monthly 1997'!$A$3:$S$89"}</definedName>
    <definedName name="______________________________a12" localSheetId="3" hidden="1">{"'Monthly 1997'!$A$3:$S$89"}</definedName>
    <definedName name="______________________________a12" localSheetId="2" hidden="1">{"'Monthly 1997'!$A$3:$S$89"}</definedName>
    <definedName name="______________________________a12" hidden="1">{"'Monthly 1997'!$A$3:$S$89"}</definedName>
    <definedName name="__________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localSheetId="5" hidden="1">#REF!</definedName>
    <definedName name="_____________________________A1" localSheetId="1" hidden="1">#REF!</definedName>
    <definedName name="_____________________________A1" localSheetId="6" hidden="1">#REF!</definedName>
    <definedName name="_____________________________A1" localSheetId="3" hidden="1">#REF!</definedName>
    <definedName name="_____________________________A1" localSheetId="2" hidden="1">#REF!</definedName>
    <definedName name="_____________________________A1" hidden="1">#REF!</definedName>
    <definedName name="_________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localSheetId="0" hidden="1">{#N/A,#N/A,TRUE,"일정"}</definedName>
    <definedName name="_____________________________tt1" localSheetId="5" hidden="1">{#N/A,#N/A,TRUE,"일정"}</definedName>
    <definedName name="_____________________________tt1" localSheetId="1" hidden="1">{#N/A,#N/A,TRUE,"일정"}</definedName>
    <definedName name="_____________________________tt1" localSheetId="6" hidden="1">{#N/A,#N/A,TRUE,"일정"}</definedName>
    <definedName name="_____________________________tt1" localSheetId="3" hidden="1">{#N/A,#N/A,TRUE,"일정"}</definedName>
    <definedName name="_____________________________tt1" localSheetId="2" hidden="1">{#N/A,#N/A,TRUE,"일정"}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localSheetId="5" hidden="1">#REF!</definedName>
    <definedName name="____________________________A1" localSheetId="1" hidden="1">#REF!</definedName>
    <definedName name="____________________________A1" localSheetId="6" hidden="1">#REF!</definedName>
    <definedName name="____________________________A1" localSheetId="3" hidden="1">#REF!</definedName>
    <definedName name="____________________________A1" localSheetId="2" hidden="1">#REF!</definedName>
    <definedName name="____________________________A1" hidden="1">#REF!</definedName>
    <definedName name="____________________________a12" localSheetId="0" hidden="1">{"'Monthly 1997'!$A$3:$S$89"}</definedName>
    <definedName name="____________________________a12" localSheetId="5" hidden="1">{"'Monthly 1997'!$A$3:$S$89"}</definedName>
    <definedName name="____________________________a12" localSheetId="1" hidden="1">{"'Monthly 1997'!$A$3:$S$89"}</definedName>
    <definedName name="____________________________a12" localSheetId="6" hidden="1">{"'Monthly 1997'!$A$3:$S$89"}</definedName>
    <definedName name="____________________________a12" localSheetId="3" hidden="1">{"'Monthly 1997'!$A$3:$S$89"}</definedName>
    <definedName name="____________________________a12" localSheetId="2" hidden="1">{"'Monthly 1997'!$A$3:$S$89"}</definedName>
    <definedName name="____________________________a12" hidden="1">{"'Monthly 1997'!$A$3:$S$89"}</definedName>
    <definedName name="________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localSheetId="0" hidden="1">{#N/A,#N/A,TRUE,"일정"}</definedName>
    <definedName name="___________________________tt1" localSheetId="5" hidden="1">{#N/A,#N/A,TRUE,"일정"}</definedName>
    <definedName name="___________________________tt1" localSheetId="1" hidden="1">{#N/A,#N/A,TRUE,"일정"}</definedName>
    <definedName name="___________________________tt1" localSheetId="6" hidden="1">{#N/A,#N/A,TRUE,"일정"}</definedName>
    <definedName name="___________________________tt1" localSheetId="3" hidden="1">{#N/A,#N/A,TRUE,"일정"}</definedName>
    <definedName name="___________________________tt1" localSheetId="2" hidden="1">{#N/A,#N/A,TRUE,"일정"}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localSheetId="5" hidden="1">#REF!</definedName>
    <definedName name="__________________________A1" localSheetId="1" hidden="1">#REF!</definedName>
    <definedName name="__________________________A1" localSheetId="6" hidden="1">#REF!</definedName>
    <definedName name="__________________________A1" localSheetId="3" hidden="1">#REF!</definedName>
    <definedName name="__________________________A1" localSheetId="2" hidden="1">#REF!</definedName>
    <definedName name="__________________________A1" hidden="1">#REF!</definedName>
    <definedName name="__________________________a12" localSheetId="0" hidden="1">{"'Monthly 1997'!$A$3:$S$89"}</definedName>
    <definedName name="__________________________a12" localSheetId="5" hidden="1">{"'Monthly 1997'!$A$3:$S$89"}</definedName>
    <definedName name="__________________________a12" localSheetId="1" hidden="1">{"'Monthly 1997'!$A$3:$S$89"}</definedName>
    <definedName name="__________________________a12" localSheetId="6" hidden="1">{"'Monthly 1997'!$A$3:$S$89"}</definedName>
    <definedName name="__________________________a12" localSheetId="3" hidden="1">{"'Monthly 1997'!$A$3:$S$89"}</definedName>
    <definedName name="__________________________a12" localSheetId="2" hidden="1">{"'Monthly 1997'!$A$3:$S$89"}</definedName>
    <definedName name="__________________________a12" hidden="1">{"'Monthly 1997'!$A$3:$S$89"}</definedName>
    <definedName name="______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localSheetId="0" hidden="1">{#N/A,#N/A,TRUE,"일정"}</definedName>
    <definedName name="__________________________tt1" localSheetId="5" hidden="1">{#N/A,#N/A,TRUE,"일정"}</definedName>
    <definedName name="__________________________tt1" localSheetId="1" hidden="1">{#N/A,#N/A,TRUE,"일정"}</definedName>
    <definedName name="__________________________tt1" localSheetId="6" hidden="1">{#N/A,#N/A,TRUE,"일정"}</definedName>
    <definedName name="__________________________tt1" localSheetId="3" hidden="1">{#N/A,#N/A,TRUE,"일정"}</definedName>
    <definedName name="__________________________tt1" localSheetId="2" hidden="1">{#N/A,#N/A,TRUE,"일정"}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localSheetId="5" hidden="1">#REF!</definedName>
    <definedName name="_________________________A1" localSheetId="1" hidden="1">#REF!</definedName>
    <definedName name="_________________________A1" localSheetId="6" hidden="1">#REF!</definedName>
    <definedName name="_________________________A1" localSheetId="3" hidden="1">#REF!</definedName>
    <definedName name="_________________________A1" localSheetId="2" hidden="1">#REF!</definedName>
    <definedName name="_________________________A1" hidden="1">#REF!</definedName>
    <definedName name="_________________________a12" localSheetId="0" hidden="1">{"'Monthly 1997'!$A$3:$S$89"}</definedName>
    <definedName name="_________________________a12" localSheetId="5" hidden="1">{"'Monthly 1997'!$A$3:$S$89"}</definedName>
    <definedName name="_________________________a12" localSheetId="1" hidden="1">{"'Monthly 1997'!$A$3:$S$89"}</definedName>
    <definedName name="_________________________a12" localSheetId="6" hidden="1">{"'Monthly 1997'!$A$3:$S$89"}</definedName>
    <definedName name="_________________________a12" localSheetId="3" hidden="1">{"'Monthly 1997'!$A$3:$S$89"}</definedName>
    <definedName name="_________________________a12" localSheetId="2" hidden="1">{"'Monthly 1997'!$A$3:$S$89"}</definedName>
    <definedName name="_________________________a12" hidden="1">{"'Monthly 1997'!$A$3:$S$89"}</definedName>
    <definedName name="_____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localSheetId="5" hidden="1">#REF!</definedName>
    <definedName name="________________________A1" localSheetId="1" hidden="1">#REF!</definedName>
    <definedName name="________________________A1" localSheetId="6" hidden="1">#REF!</definedName>
    <definedName name="________________________A1" localSheetId="3" hidden="1">#REF!</definedName>
    <definedName name="________________________A1" localSheetId="2" hidden="1">#REF!</definedName>
    <definedName name="________________________A1" hidden="1">#REF!</definedName>
    <definedName name="________________________xlfn.BAHTTEXT" hidden="1">#NAME?</definedName>
    <definedName name="_______________________A1" localSheetId="0" hidden="1">#REF!</definedName>
    <definedName name="_______________________A1" localSheetId="5" hidden="1">#REF!</definedName>
    <definedName name="_______________________A1" localSheetId="1" hidden="1">#REF!</definedName>
    <definedName name="_______________________A1" localSheetId="6" hidden="1">#REF!</definedName>
    <definedName name="_______________________A1" localSheetId="3" hidden="1">#REF!</definedName>
    <definedName name="_______________________A1" localSheetId="2" hidden="1">#REF!</definedName>
    <definedName name="_______________________A1" hidden="1">#REF!</definedName>
    <definedName name="_______________________xlfn.BAHTTEXT" hidden="1">#NAME?</definedName>
    <definedName name="______________________A1" localSheetId="0" hidden="1">#REF!</definedName>
    <definedName name="______________________A1" localSheetId="5" hidden="1">#REF!</definedName>
    <definedName name="______________________A1" localSheetId="1" hidden="1">#REF!</definedName>
    <definedName name="______________________A1" localSheetId="6" hidden="1">#REF!</definedName>
    <definedName name="______________________A1" localSheetId="3" hidden="1">#REF!</definedName>
    <definedName name="______________________A1" localSheetId="2" hidden="1">#REF!</definedName>
    <definedName name="______________________A1" hidden="1">#REF!</definedName>
    <definedName name="__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localSheetId="0" hidden="1">{#N/A,#N/A,TRUE,"일정"}</definedName>
    <definedName name="______________________tt1" localSheetId="5" hidden="1">{#N/A,#N/A,TRUE,"일정"}</definedName>
    <definedName name="______________________tt1" localSheetId="1" hidden="1">{#N/A,#N/A,TRUE,"일정"}</definedName>
    <definedName name="______________________tt1" localSheetId="6" hidden="1">{#N/A,#N/A,TRUE,"일정"}</definedName>
    <definedName name="______________________tt1" localSheetId="3" hidden="1">{#N/A,#N/A,TRUE,"일정"}</definedName>
    <definedName name="______________________tt1" localSheetId="2" hidden="1">{#N/A,#N/A,TRUE,"일정"}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localSheetId="5" hidden="1">#REF!</definedName>
    <definedName name="_____________________A1" localSheetId="1" hidden="1">#REF!</definedName>
    <definedName name="_____________________A1" localSheetId="6" hidden="1">#REF!</definedName>
    <definedName name="_____________________A1" localSheetId="3" hidden="1">#REF!</definedName>
    <definedName name="_____________________A1" localSheetId="2" hidden="1">#REF!</definedName>
    <definedName name="_____________________A1" hidden="1">#REF!</definedName>
    <definedName name="_____________________a12" localSheetId="0" hidden="1">{"'Monthly 1997'!$A$3:$S$89"}</definedName>
    <definedName name="_____________________a12" localSheetId="5" hidden="1">{"'Monthly 1997'!$A$3:$S$89"}</definedName>
    <definedName name="_____________________a12" localSheetId="1" hidden="1">{"'Monthly 1997'!$A$3:$S$89"}</definedName>
    <definedName name="_____________________a12" localSheetId="6" hidden="1">{"'Monthly 1997'!$A$3:$S$89"}</definedName>
    <definedName name="_____________________a12" localSheetId="3" hidden="1">{"'Monthly 1997'!$A$3:$S$89"}</definedName>
    <definedName name="_____________________a12" localSheetId="2" hidden="1">{"'Monthly 1997'!$A$3:$S$89"}</definedName>
    <definedName name="_____________________a12" hidden="1">{"'Monthly 1997'!$A$3:$S$89"}</definedName>
    <definedName name="_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localSheetId="0" hidden="1">{#N/A,#N/A,TRUE,"일정"}</definedName>
    <definedName name="_____________________tt1" localSheetId="5" hidden="1">{#N/A,#N/A,TRUE,"일정"}</definedName>
    <definedName name="_____________________tt1" localSheetId="1" hidden="1">{#N/A,#N/A,TRUE,"일정"}</definedName>
    <definedName name="_____________________tt1" localSheetId="6" hidden="1">{#N/A,#N/A,TRUE,"일정"}</definedName>
    <definedName name="_____________________tt1" localSheetId="3" hidden="1">{#N/A,#N/A,TRUE,"일정"}</definedName>
    <definedName name="_____________________tt1" localSheetId="2" hidden="1">{#N/A,#N/A,TRUE,"일정"}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localSheetId="5" hidden="1">#REF!</definedName>
    <definedName name="____________________A1" localSheetId="1" hidden="1">#REF!</definedName>
    <definedName name="____________________A1" localSheetId="6" hidden="1">#REF!</definedName>
    <definedName name="____________________A1" localSheetId="3" hidden="1">#REF!</definedName>
    <definedName name="____________________A1" localSheetId="2" hidden="1">#REF!</definedName>
    <definedName name="____________________A1" hidden="1">#REF!</definedName>
    <definedName name="____________________a12" localSheetId="0" hidden="1">{"'Monthly 1997'!$A$3:$S$89"}</definedName>
    <definedName name="____________________a12" localSheetId="5" hidden="1">{"'Monthly 1997'!$A$3:$S$89"}</definedName>
    <definedName name="____________________a12" localSheetId="1" hidden="1">{"'Monthly 1997'!$A$3:$S$89"}</definedName>
    <definedName name="____________________a12" localSheetId="6" hidden="1">{"'Monthly 1997'!$A$3:$S$89"}</definedName>
    <definedName name="____________________a12" localSheetId="3" hidden="1">{"'Monthly 1997'!$A$3:$S$89"}</definedName>
    <definedName name="____________________a12" localSheetId="2" hidden="1">{"'Monthly 1997'!$A$3:$S$89"}</definedName>
    <definedName name="____________________a12" hidden="1">{"'Monthly 1997'!$A$3:$S$89"}</definedName>
    <definedName name="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localSheetId="0" hidden="1">{#N/A,#N/A,TRUE,"일정"}</definedName>
    <definedName name="____________________tt1" localSheetId="5" hidden="1">{#N/A,#N/A,TRUE,"일정"}</definedName>
    <definedName name="____________________tt1" localSheetId="1" hidden="1">{#N/A,#N/A,TRUE,"일정"}</definedName>
    <definedName name="____________________tt1" localSheetId="6" hidden="1">{#N/A,#N/A,TRUE,"일정"}</definedName>
    <definedName name="____________________tt1" localSheetId="3" hidden="1">{#N/A,#N/A,TRUE,"일정"}</definedName>
    <definedName name="____________________tt1" localSheetId="2" hidden="1">{#N/A,#N/A,TRUE,"일정"}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localSheetId="5" hidden="1">#REF!</definedName>
    <definedName name="___________________A1" localSheetId="1" hidden="1">#REF!</definedName>
    <definedName name="___________________A1" localSheetId="6" hidden="1">#REF!</definedName>
    <definedName name="___________________A1" localSheetId="3" hidden="1">#REF!</definedName>
    <definedName name="___________________A1" localSheetId="2" hidden="1">#REF!</definedName>
    <definedName name="___________________A1" hidden="1">#REF!</definedName>
    <definedName name="___________________a12" localSheetId="0" hidden="1">{"'Monthly 1997'!$A$3:$S$89"}</definedName>
    <definedName name="___________________a12" localSheetId="5" hidden="1">{"'Monthly 1997'!$A$3:$S$89"}</definedName>
    <definedName name="___________________a12" localSheetId="1" hidden="1">{"'Monthly 1997'!$A$3:$S$89"}</definedName>
    <definedName name="___________________a12" localSheetId="6" hidden="1">{"'Monthly 1997'!$A$3:$S$89"}</definedName>
    <definedName name="___________________a12" localSheetId="3" hidden="1">{"'Monthly 1997'!$A$3:$S$89"}</definedName>
    <definedName name="___________________a12" localSheetId="2" hidden="1">{"'Monthly 1997'!$A$3:$S$89"}</definedName>
    <definedName name="___________________a12" hidden="1">{"'Monthly 1997'!$A$3:$S$89"}</definedName>
    <definedName name="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localSheetId="0" hidden="1">{#N/A,#N/A,TRUE,"일정"}</definedName>
    <definedName name="___________________tt1" localSheetId="5" hidden="1">{#N/A,#N/A,TRUE,"일정"}</definedName>
    <definedName name="___________________tt1" localSheetId="1" hidden="1">{#N/A,#N/A,TRUE,"일정"}</definedName>
    <definedName name="___________________tt1" localSheetId="6" hidden="1">{#N/A,#N/A,TRUE,"일정"}</definedName>
    <definedName name="___________________tt1" localSheetId="3" hidden="1">{#N/A,#N/A,TRUE,"일정"}</definedName>
    <definedName name="___________________tt1" localSheetId="2" hidden="1">{#N/A,#N/A,TRUE,"일정"}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localSheetId="5" hidden="1">#REF!</definedName>
    <definedName name="__________________A1" localSheetId="1" hidden="1">#REF!</definedName>
    <definedName name="__________________A1" localSheetId="6" hidden="1">#REF!</definedName>
    <definedName name="__________________A1" localSheetId="3" hidden="1">#REF!</definedName>
    <definedName name="__________________A1" localSheetId="2" hidden="1">#REF!</definedName>
    <definedName name="__________________A1" hidden="1">#REF!</definedName>
    <definedName name="__________________a12" localSheetId="0" hidden="1">{"'Monthly 1997'!$A$3:$S$89"}</definedName>
    <definedName name="__________________a12" localSheetId="5" hidden="1">{"'Monthly 1997'!$A$3:$S$89"}</definedName>
    <definedName name="__________________a12" localSheetId="1" hidden="1">{"'Monthly 1997'!$A$3:$S$89"}</definedName>
    <definedName name="__________________a12" localSheetId="6" hidden="1">{"'Monthly 1997'!$A$3:$S$89"}</definedName>
    <definedName name="__________________a12" localSheetId="3" hidden="1">{"'Monthly 1997'!$A$3:$S$89"}</definedName>
    <definedName name="__________________a12" localSheetId="2" hidden="1">{"'Monthly 1997'!$A$3:$S$89"}</definedName>
    <definedName name="__________________a12" hidden="1">{"'Monthly 1997'!$A$3:$S$89"}</definedName>
    <definedName name="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localSheetId="0" hidden="1">{#N/A,#N/A,TRUE,"일정"}</definedName>
    <definedName name="__________________tt1" localSheetId="5" hidden="1">{#N/A,#N/A,TRUE,"일정"}</definedName>
    <definedName name="__________________tt1" localSheetId="1" hidden="1">{#N/A,#N/A,TRUE,"일정"}</definedName>
    <definedName name="__________________tt1" localSheetId="6" hidden="1">{#N/A,#N/A,TRUE,"일정"}</definedName>
    <definedName name="__________________tt1" localSheetId="3" hidden="1">{#N/A,#N/A,TRUE,"일정"}</definedName>
    <definedName name="__________________tt1" localSheetId="2" hidden="1">{#N/A,#N/A,TRUE,"일정"}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localSheetId="5" hidden="1">#REF!</definedName>
    <definedName name="_________________A1" localSheetId="1" hidden="1">#REF!</definedName>
    <definedName name="_________________A1" localSheetId="6" hidden="1">#REF!</definedName>
    <definedName name="_________________A1" localSheetId="3" hidden="1">#REF!</definedName>
    <definedName name="_________________A1" localSheetId="2" hidden="1">#REF!</definedName>
    <definedName name="_________________A1" hidden="1">#REF!</definedName>
    <definedName name="_________________a12" localSheetId="0" hidden="1">{"'Monthly 1997'!$A$3:$S$89"}</definedName>
    <definedName name="_________________a12" localSheetId="5" hidden="1">{"'Monthly 1997'!$A$3:$S$89"}</definedName>
    <definedName name="_________________a12" localSheetId="1" hidden="1">{"'Monthly 1997'!$A$3:$S$89"}</definedName>
    <definedName name="_________________a12" localSheetId="6" hidden="1">{"'Monthly 1997'!$A$3:$S$89"}</definedName>
    <definedName name="_________________a12" localSheetId="3" hidden="1">{"'Monthly 1997'!$A$3:$S$89"}</definedName>
    <definedName name="_________________a12" localSheetId="2" hidden="1">{"'Monthly 1997'!$A$3:$S$89"}</definedName>
    <definedName name="_________________a12" hidden="1">{"'Monthly 1997'!$A$3:$S$89"}</definedName>
    <definedName name="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localSheetId="0" hidden="1">{#N/A,#N/A,TRUE,"일정"}</definedName>
    <definedName name="_________________tt1" localSheetId="5" hidden="1">{#N/A,#N/A,TRUE,"일정"}</definedName>
    <definedName name="_________________tt1" localSheetId="1" hidden="1">{#N/A,#N/A,TRUE,"일정"}</definedName>
    <definedName name="_________________tt1" localSheetId="6" hidden="1">{#N/A,#N/A,TRUE,"일정"}</definedName>
    <definedName name="_________________tt1" localSheetId="3" hidden="1">{#N/A,#N/A,TRUE,"일정"}</definedName>
    <definedName name="_________________tt1" localSheetId="2" hidden="1">{#N/A,#N/A,TRUE,"일정"}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localSheetId="5" hidden="1">#REF!</definedName>
    <definedName name="________________A1" localSheetId="1" hidden="1">#REF!</definedName>
    <definedName name="________________A1" localSheetId="6" hidden="1">#REF!</definedName>
    <definedName name="________________A1" localSheetId="3" hidden="1">#REF!</definedName>
    <definedName name="________________A1" localSheetId="2" hidden="1">#REF!</definedName>
    <definedName name="________________A1" hidden="1">#REF!</definedName>
    <definedName name="________________a12" localSheetId="0" hidden="1">{"'Monthly 1997'!$A$3:$S$89"}</definedName>
    <definedName name="________________a12" localSheetId="5" hidden="1">{"'Monthly 1997'!$A$3:$S$89"}</definedName>
    <definedName name="________________a12" localSheetId="1" hidden="1">{"'Monthly 1997'!$A$3:$S$89"}</definedName>
    <definedName name="________________a12" localSheetId="6" hidden="1">{"'Monthly 1997'!$A$3:$S$89"}</definedName>
    <definedName name="________________a12" localSheetId="3" hidden="1">{"'Monthly 1997'!$A$3:$S$89"}</definedName>
    <definedName name="________________a12" localSheetId="2" hidden="1">{"'Monthly 1997'!$A$3:$S$89"}</definedName>
    <definedName name="________________a12" hidden="1">{"'Monthly 1997'!$A$3:$S$89"}</definedName>
    <definedName name="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localSheetId="0" hidden="1">{#N/A,#N/A,TRUE,"일정"}</definedName>
    <definedName name="________________tt1" localSheetId="5" hidden="1">{#N/A,#N/A,TRUE,"일정"}</definedName>
    <definedName name="________________tt1" localSheetId="1" hidden="1">{#N/A,#N/A,TRUE,"일정"}</definedName>
    <definedName name="________________tt1" localSheetId="6" hidden="1">{#N/A,#N/A,TRUE,"일정"}</definedName>
    <definedName name="________________tt1" localSheetId="3" hidden="1">{#N/A,#N/A,TRUE,"일정"}</definedName>
    <definedName name="________________tt1" localSheetId="2" hidden="1">{#N/A,#N/A,TRUE,"일정"}</definedName>
    <definedName name="________________tt1" hidden="1">{#N/A,#N/A,TRUE,"일정"}</definedName>
    <definedName name="________________xlfn.BAHTTEXT" hidden="1">#NAME?</definedName>
    <definedName name="_______________a12" localSheetId="0" hidden="1">{"'Monthly 1997'!$A$3:$S$89"}</definedName>
    <definedName name="_______________a12" localSheetId="5" hidden="1">{"'Monthly 1997'!$A$3:$S$89"}</definedName>
    <definedName name="_______________a12" localSheetId="1" hidden="1">{"'Monthly 1997'!$A$3:$S$89"}</definedName>
    <definedName name="_______________a12" localSheetId="6" hidden="1">{"'Monthly 1997'!$A$3:$S$89"}</definedName>
    <definedName name="_______________a12" localSheetId="3" hidden="1">{"'Monthly 1997'!$A$3:$S$89"}</definedName>
    <definedName name="_______________a12" localSheetId="2" hidden="1">{"'Monthly 1997'!$A$3:$S$89"}</definedName>
    <definedName name="_______________a12" hidden="1">{"'Monthly 1997'!$A$3:$S$89"}</definedName>
    <definedName name="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localSheetId="0" hidden="1">{#N/A,#N/A,TRUE,"일정"}</definedName>
    <definedName name="_______________tt1" localSheetId="5" hidden="1">{#N/A,#N/A,TRUE,"일정"}</definedName>
    <definedName name="_______________tt1" localSheetId="1" hidden="1">{#N/A,#N/A,TRUE,"일정"}</definedName>
    <definedName name="_______________tt1" localSheetId="6" hidden="1">{#N/A,#N/A,TRUE,"일정"}</definedName>
    <definedName name="_______________tt1" localSheetId="3" hidden="1">{#N/A,#N/A,TRUE,"일정"}</definedName>
    <definedName name="_______________tt1" localSheetId="2" hidden="1">{#N/A,#N/A,TRUE,"일정"}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localSheetId="5" hidden="1">#REF!</definedName>
    <definedName name="______________A1" localSheetId="1" hidden="1">#REF!</definedName>
    <definedName name="______________A1" localSheetId="6" hidden="1">#REF!</definedName>
    <definedName name="______________A1" localSheetId="3" hidden="1">#REF!</definedName>
    <definedName name="______________A1" localSheetId="2" hidden="1">#REF!</definedName>
    <definedName name="______________A1" hidden="1">#REF!</definedName>
    <definedName name="______________a12" localSheetId="0" hidden="1">{"'Monthly 1997'!$A$3:$S$89"}</definedName>
    <definedName name="______________a12" localSheetId="5" hidden="1">{"'Monthly 1997'!$A$3:$S$89"}</definedName>
    <definedName name="______________a12" localSheetId="1" hidden="1">{"'Monthly 1997'!$A$3:$S$89"}</definedName>
    <definedName name="______________a12" localSheetId="6" hidden="1">{"'Monthly 1997'!$A$3:$S$89"}</definedName>
    <definedName name="______________a12" localSheetId="3" hidden="1">{"'Monthly 1997'!$A$3:$S$89"}</definedName>
    <definedName name="______________a12" localSheetId="2" hidden="1">{"'Monthly 1997'!$A$3:$S$89"}</definedName>
    <definedName name="______________a12" hidden="1">{"'Monthly 1997'!$A$3:$S$89"}</definedName>
    <definedName name="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localSheetId="0" hidden="1">{#N/A,#N/A,TRUE,"일정"}</definedName>
    <definedName name="______________tt1" localSheetId="5" hidden="1">{#N/A,#N/A,TRUE,"일정"}</definedName>
    <definedName name="______________tt1" localSheetId="1" hidden="1">{#N/A,#N/A,TRUE,"일정"}</definedName>
    <definedName name="______________tt1" localSheetId="6" hidden="1">{#N/A,#N/A,TRUE,"일정"}</definedName>
    <definedName name="______________tt1" localSheetId="3" hidden="1">{#N/A,#N/A,TRUE,"일정"}</definedName>
    <definedName name="______________tt1" localSheetId="2" hidden="1">{#N/A,#N/A,TRUE,"일정"}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localSheetId="5" hidden="1">#REF!</definedName>
    <definedName name="_____________A1" localSheetId="1" hidden="1">#REF!</definedName>
    <definedName name="_____________A1" localSheetId="6" hidden="1">#REF!</definedName>
    <definedName name="_____________A1" localSheetId="3" hidden="1">#REF!</definedName>
    <definedName name="_____________A1" localSheetId="2" hidden="1">#REF!</definedName>
    <definedName name="_____________A1" hidden="1">#REF!</definedName>
    <definedName name="_____________a12" localSheetId="0" hidden="1">{"'Monthly 1997'!$A$3:$S$89"}</definedName>
    <definedName name="_____________a12" localSheetId="5" hidden="1">{"'Monthly 1997'!$A$3:$S$89"}</definedName>
    <definedName name="_____________a12" localSheetId="1" hidden="1">{"'Monthly 1997'!$A$3:$S$89"}</definedName>
    <definedName name="_____________a12" localSheetId="6" hidden="1">{"'Monthly 1997'!$A$3:$S$89"}</definedName>
    <definedName name="_____________a12" localSheetId="3" hidden="1">{"'Monthly 1997'!$A$3:$S$89"}</definedName>
    <definedName name="_____________a12" localSheetId="2" hidden="1">{"'Monthly 1997'!$A$3:$S$89"}</definedName>
    <definedName name="_____________a12" hidden="1">{"'Monthly 1997'!$A$3:$S$89"}</definedName>
    <definedName name="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localSheetId="0" hidden="1">{#N/A,#N/A,TRUE,"일정"}</definedName>
    <definedName name="_____________tt1" localSheetId="5" hidden="1">{#N/A,#N/A,TRUE,"일정"}</definedName>
    <definedName name="_____________tt1" localSheetId="1" hidden="1">{#N/A,#N/A,TRUE,"일정"}</definedName>
    <definedName name="_____________tt1" localSheetId="6" hidden="1">{#N/A,#N/A,TRUE,"일정"}</definedName>
    <definedName name="_____________tt1" localSheetId="3" hidden="1">{#N/A,#N/A,TRUE,"일정"}</definedName>
    <definedName name="_____________tt1" localSheetId="2" hidden="1">{#N/A,#N/A,TRUE,"일정"}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localSheetId="5" hidden="1">#REF!</definedName>
    <definedName name="____________A1" localSheetId="1" hidden="1">#REF!</definedName>
    <definedName name="____________A1" localSheetId="6" hidden="1">#REF!</definedName>
    <definedName name="____________A1" localSheetId="3" hidden="1">#REF!</definedName>
    <definedName name="____________A1" localSheetId="2" hidden="1">#REF!</definedName>
    <definedName name="____________A1" hidden="1">#REF!</definedName>
    <definedName name="____________a12" localSheetId="0" hidden="1">{"'Monthly 1997'!$A$3:$S$89"}</definedName>
    <definedName name="____________a12" localSheetId="5" hidden="1">{"'Monthly 1997'!$A$3:$S$89"}</definedName>
    <definedName name="____________a12" localSheetId="1" hidden="1">{"'Monthly 1997'!$A$3:$S$89"}</definedName>
    <definedName name="____________a12" localSheetId="6" hidden="1">{"'Monthly 1997'!$A$3:$S$89"}</definedName>
    <definedName name="____________a12" localSheetId="3" hidden="1">{"'Monthly 1997'!$A$3:$S$89"}</definedName>
    <definedName name="____________a12" localSheetId="2" hidden="1">{"'Monthly 1997'!$A$3:$S$89"}</definedName>
    <definedName name="____________a12" hidden="1">{"'Monthly 1997'!$A$3:$S$89"}</definedName>
    <definedName name="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localSheetId="0" hidden="1">{#N/A,#N/A,TRUE,"일정"}</definedName>
    <definedName name="____________tt1" localSheetId="5" hidden="1">{#N/A,#N/A,TRUE,"일정"}</definedName>
    <definedName name="____________tt1" localSheetId="1" hidden="1">{#N/A,#N/A,TRUE,"일정"}</definedName>
    <definedName name="____________tt1" localSheetId="6" hidden="1">{#N/A,#N/A,TRUE,"일정"}</definedName>
    <definedName name="____________tt1" localSheetId="3" hidden="1">{#N/A,#N/A,TRUE,"일정"}</definedName>
    <definedName name="____________tt1" localSheetId="2" hidden="1">{#N/A,#N/A,TRUE,"일정"}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localSheetId="5" hidden="1">#REF!</definedName>
    <definedName name="___________A1" localSheetId="1" hidden="1">#REF!</definedName>
    <definedName name="___________A1" localSheetId="6" hidden="1">#REF!</definedName>
    <definedName name="___________A1" localSheetId="3" hidden="1">#REF!</definedName>
    <definedName name="___________A1" localSheetId="2" hidden="1">#REF!</definedName>
    <definedName name="___________A1" hidden="1">#REF!</definedName>
    <definedName name="___________a12" localSheetId="0" hidden="1">{"'Monthly 1997'!$A$3:$S$89"}</definedName>
    <definedName name="___________a12" localSheetId="5" hidden="1">{"'Monthly 1997'!$A$3:$S$89"}</definedName>
    <definedName name="___________a12" localSheetId="1" hidden="1">{"'Monthly 1997'!$A$3:$S$89"}</definedName>
    <definedName name="___________a12" localSheetId="6" hidden="1">{"'Monthly 1997'!$A$3:$S$89"}</definedName>
    <definedName name="___________a12" localSheetId="3" hidden="1">{"'Monthly 1997'!$A$3:$S$89"}</definedName>
    <definedName name="___________a12" localSheetId="2" hidden="1">{"'Monthly 1997'!$A$3:$S$89"}</definedName>
    <definedName name="___________a12" hidden="1">{"'Monthly 1997'!$A$3:$S$89"}</definedName>
    <definedName name="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localSheetId="0" hidden="1">{#N/A,#N/A,TRUE,"일정"}</definedName>
    <definedName name="___________tt1" localSheetId="5" hidden="1">{#N/A,#N/A,TRUE,"일정"}</definedName>
    <definedName name="___________tt1" localSheetId="1" hidden="1">{#N/A,#N/A,TRUE,"일정"}</definedName>
    <definedName name="___________tt1" localSheetId="6" hidden="1">{#N/A,#N/A,TRUE,"일정"}</definedName>
    <definedName name="___________tt1" localSheetId="3" hidden="1">{#N/A,#N/A,TRUE,"일정"}</definedName>
    <definedName name="___________tt1" localSheetId="2" hidden="1">{#N/A,#N/A,TRUE,"일정"}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localSheetId="5" hidden="1">#REF!</definedName>
    <definedName name="__________A1" localSheetId="1" hidden="1">#REF!</definedName>
    <definedName name="__________A1" localSheetId="6" hidden="1">#REF!</definedName>
    <definedName name="__________A1" localSheetId="3" hidden="1">#REF!</definedName>
    <definedName name="__________A1" localSheetId="2" hidden="1">#REF!</definedName>
    <definedName name="__________A1" hidden="1">#REF!</definedName>
    <definedName name="__________a12" localSheetId="0" hidden="1">{"'Monthly 1997'!$A$3:$S$89"}</definedName>
    <definedName name="__________a12" localSheetId="5" hidden="1">{"'Monthly 1997'!$A$3:$S$89"}</definedName>
    <definedName name="__________a12" localSheetId="1" hidden="1">{"'Monthly 1997'!$A$3:$S$89"}</definedName>
    <definedName name="__________a12" localSheetId="6" hidden="1">{"'Monthly 1997'!$A$3:$S$89"}</definedName>
    <definedName name="__________a12" localSheetId="3" hidden="1">{"'Monthly 1997'!$A$3:$S$89"}</definedName>
    <definedName name="__________a12" localSheetId="2" hidden="1">{"'Monthly 1997'!$A$3:$S$89"}</definedName>
    <definedName name="__________a12" hidden="1">{"'Monthly 1997'!$A$3:$S$89"}</definedName>
    <definedName name="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localSheetId="0" hidden="1">{#N/A,#N/A,TRUE,"일정"}</definedName>
    <definedName name="__________tt1" localSheetId="5" hidden="1">{#N/A,#N/A,TRUE,"일정"}</definedName>
    <definedName name="__________tt1" localSheetId="1" hidden="1">{#N/A,#N/A,TRUE,"일정"}</definedName>
    <definedName name="__________tt1" localSheetId="6" hidden="1">{#N/A,#N/A,TRUE,"일정"}</definedName>
    <definedName name="__________tt1" localSheetId="3" hidden="1">{#N/A,#N/A,TRUE,"일정"}</definedName>
    <definedName name="__________tt1" localSheetId="2" hidden="1">{#N/A,#N/A,TRUE,"일정"}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localSheetId="5" hidden="1">#REF!</definedName>
    <definedName name="_________A1" localSheetId="1" hidden="1">#REF!</definedName>
    <definedName name="_________A1" localSheetId="6" hidden="1">#REF!</definedName>
    <definedName name="_________A1" localSheetId="3" hidden="1">#REF!</definedName>
    <definedName name="_________A1" localSheetId="2" hidden="1">#REF!</definedName>
    <definedName name="_________A1" hidden="1">#REF!</definedName>
    <definedName name="_________a12" localSheetId="0" hidden="1">{"'Monthly 1997'!$A$3:$S$89"}</definedName>
    <definedName name="_________a12" localSheetId="5" hidden="1">{"'Monthly 1997'!$A$3:$S$89"}</definedName>
    <definedName name="_________a12" localSheetId="1" hidden="1">{"'Monthly 1997'!$A$3:$S$89"}</definedName>
    <definedName name="_________a12" localSheetId="6" hidden="1">{"'Monthly 1997'!$A$3:$S$89"}</definedName>
    <definedName name="_________a12" localSheetId="3" hidden="1">{"'Monthly 1997'!$A$3:$S$89"}</definedName>
    <definedName name="_________a12" localSheetId="2" hidden="1">{"'Monthly 1997'!$A$3:$S$89"}</definedName>
    <definedName name="_________a12" hidden="1">{"'Monthly 1997'!$A$3:$S$89"}</definedName>
    <definedName name="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localSheetId="0" hidden="1">{#N/A,#N/A,TRUE,"일정"}</definedName>
    <definedName name="_________tt1" localSheetId="5" hidden="1">{#N/A,#N/A,TRUE,"일정"}</definedName>
    <definedName name="_________tt1" localSheetId="1" hidden="1">{#N/A,#N/A,TRUE,"일정"}</definedName>
    <definedName name="_________tt1" localSheetId="6" hidden="1">{#N/A,#N/A,TRUE,"일정"}</definedName>
    <definedName name="_________tt1" localSheetId="3" hidden="1">{#N/A,#N/A,TRUE,"일정"}</definedName>
    <definedName name="_________tt1" localSheetId="2" hidden="1">{#N/A,#N/A,TRUE,"일정"}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localSheetId="5" hidden="1">#REF!</definedName>
    <definedName name="________A1" localSheetId="1" hidden="1">#REF!</definedName>
    <definedName name="________A1" localSheetId="6" hidden="1">#REF!</definedName>
    <definedName name="________A1" localSheetId="3" hidden="1">#REF!</definedName>
    <definedName name="________A1" localSheetId="2" hidden="1">#REF!</definedName>
    <definedName name="________A1" hidden="1">#REF!</definedName>
    <definedName name="________a12" localSheetId="0" hidden="1">{"'Monthly 1997'!$A$3:$S$89"}</definedName>
    <definedName name="________a12" localSheetId="5" hidden="1">{"'Monthly 1997'!$A$3:$S$89"}</definedName>
    <definedName name="________a12" localSheetId="1" hidden="1">{"'Monthly 1997'!$A$3:$S$89"}</definedName>
    <definedName name="________a12" localSheetId="6" hidden="1">{"'Monthly 1997'!$A$3:$S$89"}</definedName>
    <definedName name="________a12" localSheetId="3" hidden="1">{"'Monthly 1997'!$A$3:$S$89"}</definedName>
    <definedName name="________a12" localSheetId="2" hidden="1">{"'Monthly 1997'!$A$3:$S$89"}</definedName>
    <definedName name="________a12" hidden="1">{"'Monthly 1997'!$A$3:$S$89"}</definedName>
    <definedName name="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1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1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localSheetId="0" hidden="1">{#N/A,#N/A,TRUE,"일정"}</definedName>
    <definedName name="________INT2" localSheetId="5" hidden="1">{#N/A,#N/A,TRUE,"일정"}</definedName>
    <definedName name="________INT2" localSheetId="1" hidden="1">{#N/A,#N/A,TRUE,"일정"}</definedName>
    <definedName name="________INT2" localSheetId="6" hidden="1">{#N/A,#N/A,TRUE,"일정"}</definedName>
    <definedName name="________INT2" localSheetId="3" hidden="1">{#N/A,#N/A,TRUE,"일정"}</definedName>
    <definedName name="________INT2" localSheetId="2" hidden="1">{#N/A,#N/A,TRUE,"일정"}</definedName>
    <definedName name="________INT2" hidden="1">{#N/A,#N/A,TRUE,"일정"}</definedName>
    <definedName name="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EW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EW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localSheetId="0" hidden="1">{#N/A,#N/A,FALSE,"단축1";#N/A,#N/A,FALSE,"단축2";#N/A,#N/A,FALSE,"단축3";#N/A,#N/A,FALSE,"장축";#N/A,#N/A,FALSE,"4WD"}</definedName>
    <definedName name="________RR2" localSheetId="5" hidden="1">{#N/A,#N/A,FALSE,"단축1";#N/A,#N/A,FALSE,"단축2";#N/A,#N/A,FALSE,"단축3";#N/A,#N/A,FALSE,"장축";#N/A,#N/A,FALSE,"4WD"}</definedName>
    <definedName name="________RR2" localSheetId="1" hidden="1">{#N/A,#N/A,FALSE,"단축1";#N/A,#N/A,FALSE,"단축2";#N/A,#N/A,FALSE,"단축3";#N/A,#N/A,FALSE,"장축";#N/A,#N/A,FALSE,"4WD"}</definedName>
    <definedName name="________RR2" localSheetId="6" hidden="1">{#N/A,#N/A,FALSE,"단축1";#N/A,#N/A,FALSE,"단축2";#N/A,#N/A,FALSE,"단축3";#N/A,#N/A,FALSE,"장축";#N/A,#N/A,FALSE,"4WD"}</definedName>
    <definedName name="________RR2" localSheetId="3" hidden="1">{#N/A,#N/A,FALSE,"단축1";#N/A,#N/A,FALSE,"단축2";#N/A,#N/A,FALSE,"단축3";#N/A,#N/A,FALSE,"장축";#N/A,#N/A,FALSE,"4WD"}</definedName>
    <definedName name="________RR2" localSheetId="2" hidden="1">{#N/A,#N/A,FALSE,"단축1";#N/A,#N/A,FALSE,"단축2";#N/A,#N/A,FALSE,"단축3";#N/A,#N/A,FALSE,"장축";#N/A,#N/A,FALSE,"4WD"}</definedName>
    <definedName name="________RR2" hidden="1">{#N/A,#N/A,FALSE,"단축1";#N/A,#N/A,FALSE,"단축2";#N/A,#N/A,FALSE,"단축3";#N/A,#N/A,FALSE,"장축";#N/A,#N/A,FALSE,"4WD"}</definedName>
    <definedName name="___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SS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SS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localSheetId="0" hidden="1">{#N/A,#N/A,TRUE,"일정"}</definedName>
    <definedName name="________Tir1" localSheetId="5" hidden="1">{#N/A,#N/A,TRUE,"일정"}</definedName>
    <definedName name="________Tir1" localSheetId="1" hidden="1">{#N/A,#N/A,TRUE,"일정"}</definedName>
    <definedName name="________Tir1" localSheetId="6" hidden="1">{#N/A,#N/A,TRUE,"일정"}</definedName>
    <definedName name="________Tir1" localSheetId="3" hidden="1">{#N/A,#N/A,TRUE,"일정"}</definedName>
    <definedName name="________Tir1" localSheetId="2" hidden="1">{#N/A,#N/A,TRUE,"일정"}</definedName>
    <definedName name="________Tir1" hidden="1">{#N/A,#N/A,TRUE,"일정"}</definedName>
    <definedName name="____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op10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op100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localSheetId="0" hidden="1">{#N/A,#N/A,TRUE,"일정"}</definedName>
    <definedName name="________tt1" localSheetId="5" hidden="1">{#N/A,#N/A,TRUE,"일정"}</definedName>
    <definedName name="________tt1" localSheetId="1" hidden="1">{#N/A,#N/A,TRUE,"일정"}</definedName>
    <definedName name="________tt1" localSheetId="6" hidden="1">{#N/A,#N/A,TRUE,"일정"}</definedName>
    <definedName name="________tt1" localSheetId="3" hidden="1">{#N/A,#N/A,TRUE,"일정"}</definedName>
    <definedName name="________tt1" localSheetId="2" hidden="1">{#N/A,#N/A,TRUE,"일정"}</definedName>
    <definedName name="________tt1" hidden="1">{#N/A,#N/A,TRUE,"일정"}</definedName>
    <definedName name="___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V21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V210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localSheetId="5" hidden="1">#REF!</definedName>
    <definedName name="_______A1" localSheetId="1" hidden="1">#REF!</definedName>
    <definedName name="_______A1" localSheetId="6" hidden="1">#REF!</definedName>
    <definedName name="_______A1" localSheetId="3" hidden="1">#REF!</definedName>
    <definedName name="_______A1" localSheetId="2" hidden="1">#REF!</definedName>
    <definedName name="_______A1" hidden="1">#REF!</definedName>
    <definedName name="_______a12" localSheetId="0" hidden="1">{"'Monthly 1997'!$A$3:$S$89"}</definedName>
    <definedName name="_______a12" localSheetId="5" hidden="1">{"'Monthly 1997'!$A$3:$S$89"}</definedName>
    <definedName name="_______a12" localSheetId="1" hidden="1">{"'Monthly 1997'!$A$3:$S$89"}</definedName>
    <definedName name="_______a12" localSheetId="6" hidden="1">{"'Monthly 1997'!$A$3:$S$89"}</definedName>
    <definedName name="_______a12" localSheetId="3" hidden="1">{"'Monthly 1997'!$A$3:$S$89"}</definedName>
    <definedName name="_______a12" localSheetId="2" hidden="1">{"'Monthly 1997'!$A$3:$S$89"}</definedName>
    <definedName name="_______a12" hidden="1">{"'Monthly 1997'!$A$3:$S$89"}</definedName>
    <definedName name="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1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1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localSheetId="0" hidden="1">{#N/A,#N/A,TRUE,"일정"}</definedName>
    <definedName name="_______INT2" localSheetId="5" hidden="1">{#N/A,#N/A,TRUE,"일정"}</definedName>
    <definedName name="_______INT2" localSheetId="1" hidden="1">{#N/A,#N/A,TRUE,"일정"}</definedName>
    <definedName name="_______INT2" localSheetId="6" hidden="1">{#N/A,#N/A,TRUE,"일정"}</definedName>
    <definedName name="_______INT2" localSheetId="3" hidden="1">{#N/A,#N/A,TRUE,"일정"}</definedName>
    <definedName name="_______INT2" localSheetId="2" hidden="1">{#N/A,#N/A,TRUE,"일정"}</definedName>
    <definedName name="_______INT2" hidden="1">{#N/A,#N/A,TRUE,"일정"}</definedName>
    <definedName name="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EW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EW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localSheetId="0" hidden="1">{#N/A,#N/A,FALSE,"단축1";#N/A,#N/A,FALSE,"단축2";#N/A,#N/A,FALSE,"단축3";#N/A,#N/A,FALSE,"장축";#N/A,#N/A,FALSE,"4WD"}</definedName>
    <definedName name="_______RR2" localSheetId="5" hidden="1">{#N/A,#N/A,FALSE,"단축1";#N/A,#N/A,FALSE,"단축2";#N/A,#N/A,FALSE,"단축3";#N/A,#N/A,FALSE,"장축";#N/A,#N/A,FALSE,"4WD"}</definedName>
    <definedName name="_______RR2" localSheetId="1" hidden="1">{#N/A,#N/A,FALSE,"단축1";#N/A,#N/A,FALSE,"단축2";#N/A,#N/A,FALSE,"단축3";#N/A,#N/A,FALSE,"장축";#N/A,#N/A,FALSE,"4WD"}</definedName>
    <definedName name="_______RR2" localSheetId="6" hidden="1">{#N/A,#N/A,FALSE,"단축1";#N/A,#N/A,FALSE,"단축2";#N/A,#N/A,FALSE,"단축3";#N/A,#N/A,FALSE,"장축";#N/A,#N/A,FALSE,"4WD"}</definedName>
    <definedName name="_______RR2" localSheetId="3" hidden="1">{#N/A,#N/A,FALSE,"단축1";#N/A,#N/A,FALSE,"단축2";#N/A,#N/A,FALSE,"단축3";#N/A,#N/A,FALSE,"장축";#N/A,#N/A,FALSE,"4WD"}</definedName>
    <definedName name="_______RR2" localSheetId="2" hidden="1">{#N/A,#N/A,FALSE,"단축1";#N/A,#N/A,FALSE,"단축2";#N/A,#N/A,FALSE,"단축3";#N/A,#N/A,FALSE,"장축";#N/A,#N/A,FALSE,"4WD"}</definedName>
    <definedName name="_______RR2" hidden="1">{#N/A,#N/A,FALSE,"단축1";#N/A,#N/A,FALSE,"단축2";#N/A,#N/A,FALSE,"단축3";#N/A,#N/A,FALSE,"장축";#N/A,#N/A,FALSE,"4WD"}</definedName>
    <definedName name="__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SS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SS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localSheetId="0" hidden="1">{#N/A,#N/A,TRUE,"일정"}</definedName>
    <definedName name="_______Tir1" localSheetId="5" hidden="1">{#N/A,#N/A,TRUE,"일정"}</definedName>
    <definedName name="_______Tir1" localSheetId="1" hidden="1">{#N/A,#N/A,TRUE,"일정"}</definedName>
    <definedName name="_______Tir1" localSheetId="6" hidden="1">{#N/A,#N/A,TRUE,"일정"}</definedName>
    <definedName name="_______Tir1" localSheetId="3" hidden="1">{#N/A,#N/A,TRUE,"일정"}</definedName>
    <definedName name="_______Tir1" localSheetId="2" hidden="1">{#N/A,#N/A,TRUE,"일정"}</definedName>
    <definedName name="_______Tir1" hidden="1">{#N/A,#N/A,TRUE,"일정"}</definedName>
    <definedName name="___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op10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op100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localSheetId="0" hidden="1">{#N/A,#N/A,TRUE,"일정"}</definedName>
    <definedName name="_______tt1" localSheetId="5" hidden="1">{#N/A,#N/A,TRUE,"일정"}</definedName>
    <definedName name="_______tt1" localSheetId="1" hidden="1">{#N/A,#N/A,TRUE,"일정"}</definedName>
    <definedName name="_______tt1" localSheetId="6" hidden="1">{#N/A,#N/A,TRUE,"일정"}</definedName>
    <definedName name="_______tt1" localSheetId="3" hidden="1">{#N/A,#N/A,TRUE,"일정"}</definedName>
    <definedName name="_______tt1" localSheetId="2" hidden="1">{#N/A,#N/A,TRUE,"일정"}</definedName>
    <definedName name="_______tt1" hidden="1">{#N/A,#N/A,TRUE,"일정"}</definedName>
    <definedName name="__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V21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V210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localSheetId="5" hidden="1">#REF!</definedName>
    <definedName name="______A1" localSheetId="1" hidden="1">#REF!</definedName>
    <definedName name="______A1" localSheetId="6" hidden="1">#REF!</definedName>
    <definedName name="______A1" localSheetId="3" hidden="1">#REF!</definedName>
    <definedName name="______A1" localSheetId="2" hidden="1">#REF!</definedName>
    <definedName name="______A1" hidden="1">#REF!</definedName>
    <definedName name="______a12" localSheetId="0" hidden="1">{"'Monthly 1997'!$A$3:$S$89"}</definedName>
    <definedName name="______a12" localSheetId="5" hidden="1">{"'Monthly 1997'!$A$3:$S$89"}</definedName>
    <definedName name="______a12" localSheetId="1" hidden="1">{"'Monthly 1997'!$A$3:$S$89"}</definedName>
    <definedName name="______a12" localSheetId="6" hidden="1">{"'Monthly 1997'!$A$3:$S$89"}</definedName>
    <definedName name="______a12" localSheetId="3" hidden="1">{"'Monthly 1997'!$A$3:$S$89"}</definedName>
    <definedName name="______a12" localSheetId="2" hidden="1">{"'Monthly 1997'!$A$3:$S$89"}</definedName>
    <definedName name="______a12" hidden="1">{"'Monthly 1997'!$A$3:$S$89"}</definedName>
    <definedName name="______A61" localSheetId="0" hidden="1">{#N/A,#N/A,FALSE,"BODY"}</definedName>
    <definedName name="______A61" localSheetId="5" hidden="1">{#N/A,#N/A,FALSE,"BODY"}</definedName>
    <definedName name="______A61" localSheetId="1" hidden="1">{#N/A,#N/A,FALSE,"BODY"}</definedName>
    <definedName name="______A61" localSheetId="6" hidden="1">{#N/A,#N/A,FALSE,"BODY"}</definedName>
    <definedName name="______A61" localSheetId="3" hidden="1">{#N/A,#N/A,FALSE,"BODY"}</definedName>
    <definedName name="______A61" localSheetId="2" hidden="1">{#N/A,#N/A,FALSE,"BODY"}</definedName>
    <definedName name="______A61" hidden="1">{#N/A,#N/A,FALSE,"BODY"}</definedName>
    <definedName name="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1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1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localSheetId="0" hidden="1">{#N/A,#N/A,TRUE,"일정"}</definedName>
    <definedName name="______INT2" localSheetId="5" hidden="1">{#N/A,#N/A,TRUE,"일정"}</definedName>
    <definedName name="______INT2" localSheetId="1" hidden="1">{#N/A,#N/A,TRUE,"일정"}</definedName>
    <definedName name="______INT2" localSheetId="6" hidden="1">{#N/A,#N/A,TRUE,"일정"}</definedName>
    <definedName name="______INT2" localSheetId="3" hidden="1">{#N/A,#N/A,TRUE,"일정"}</definedName>
    <definedName name="______INT2" localSheetId="2" hidden="1">{#N/A,#N/A,TRUE,"일정"}</definedName>
    <definedName name="______INT2" hidden="1">{#N/A,#N/A,TRUE,"일정"}</definedName>
    <definedName name="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NEW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NEW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localSheetId="0" hidden="1">{#N/A,#N/A,FALSE,"단축1";#N/A,#N/A,FALSE,"단축2";#N/A,#N/A,FALSE,"단축3";#N/A,#N/A,FALSE,"장축";#N/A,#N/A,FALSE,"4WD"}</definedName>
    <definedName name="______RR2" localSheetId="5" hidden="1">{#N/A,#N/A,FALSE,"단축1";#N/A,#N/A,FALSE,"단축2";#N/A,#N/A,FALSE,"단축3";#N/A,#N/A,FALSE,"장축";#N/A,#N/A,FALSE,"4WD"}</definedName>
    <definedName name="______RR2" localSheetId="1" hidden="1">{#N/A,#N/A,FALSE,"단축1";#N/A,#N/A,FALSE,"단축2";#N/A,#N/A,FALSE,"단축3";#N/A,#N/A,FALSE,"장축";#N/A,#N/A,FALSE,"4WD"}</definedName>
    <definedName name="______RR2" localSheetId="6" hidden="1">{#N/A,#N/A,FALSE,"단축1";#N/A,#N/A,FALSE,"단축2";#N/A,#N/A,FALSE,"단축3";#N/A,#N/A,FALSE,"장축";#N/A,#N/A,FALSE,"4WD"}</definedName>
    <definedName name="______RR2" localSheetId="3" hidden="1">{#N/A,#N/A,FALSE,"단축1";#N/A,#N/A,FALSE,"단축2";#N/A,#N/A,FALSE,"단축3";#N/A,#N/A,FALSE,"장축";#N/A,#N/A,FALSE,"4WD"}</definedName>
    <definedName name="______RR2" localSheetId="2" hidden="1">{#N/A,#N/A,FALSE,"단축1";#N/A,#N/A,FALSE,"단축2";#N/A,#N/A,FALSE,"단축3";#N/A,#N/A,FALSE,"장축";#N/A,#N/A,FALSE,"4WD"}</definedName>
    <definedName name="______RR2" hidden="1">{#N/A,#N/A,FALSE,"단축1";#N/A,#N/A,FALSE,"단축2";#N/A,#N/A,FALSE,"단축3";#N/A,#N/A,FALSE,"장축";#N/A,#N/A,FALSE,"4WD"}</definedName>
    <definedName name="_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SS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SS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localSheetId="0" hidden="1">{#N/A,#N/A,TRUE,"일정"}</definedName>
    <definedName name="______Tir1" localSheetId="5" hidden="1">{#N/A,#N/A,TRUE,"일정"}</definedName>
    <definedName name="______Tir1" localSheetId="1" hidden="1">{#N/A,#N/A,TRUE,"일정"}</definedName>
    <definedName name="______Tir1" localSheetId="6" hidden="1">{#N/A,#N/A,TRUE,"일정"}</definedName>
    <definedName name="______Tir1" localSheetId="3" hidden="1">{#N/A,#N/A,TRUE,"일정"}</definedName>
    <definedName name="______Tir1" localSheetId="2" hidden="1">{#N/A,#N/A,TRUE,"일정"}</definedName>
    <definedName name="______Tir1" hidden="1">{#N/A,#N/A,TRUE,"일정"}</definedName>
    <definedName name="__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op10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op100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localSheetId="0" hidden="1">{#N/A,#N/A,TRUE,"일정"}</definedName>
    <definedName name="______tt1" localSheetId="5" hidden="1">{#N/A,#N/A,TRUE,"일정"}</definedName>
    <definedName name="______tt1" localSheetId="1" hidden="1">{#N/A,#N/A,TRUE,"일정"}</definedName>
    <definedName name="______tt1" localSheetId="6" hidden="1">{#N/A,#N/A,TRUE,"일정"}</definedName>
    <definedName name="______tt1" localSheetId="3" hidden="1">{#N/A,#N/A,TRUE,"일정"}</definedName>
    <definedName name="______tt1" localSheetId="2" hidden="1">{#N/A,#N/A,TRUE,"일정"}</definedName>
    <definedName name="______tt1" hidden="1">{#N/A,#N/A,TRUE,"일정"}</definedName>
    <definedName name="_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V21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V210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localSheetId="5" hidden="1">#REF!</definedName>
    <definedName name="_____A1" localSheetId="1" hidden="1">#REF!</definedName>
    <definedName name="_____A1" localSheetId="6" hidden="1">#REF!</definedName>
    <definedName name="_____A1" localSheetId="3" hidden="1">#REF!</definedName>
    <definedName name="_____A1" localSheetId="2" hidden="1">#REF!</definedName>
    <definedName name="_____A1" hidden="1">#REF!</definedName>
    <definedName name="_____a12" localSheetId="0" hidden="1">{"'Monthly 1997'!$A$3:$S$89"}</definedName>
    <definedName name="_____a12" localSheetId="5" hidden="1">{"'Monthly 1997'!$A$3:$S$89"}</definedName>
    <definedName name="_____a12" localSheetId="1" hidden="1">{"'Monthly 1997'!$A$3:$S$89"}</definedName>
    <definedName name="_____a12" localSheetId="6" hidden="1">{"'Monthly 1997'!$A$3:$S$89"}</definedName>
    <definedName name="_____a12" localSheetId="3" hidden="1">{"'Monthly 1997'!$A$3:$S$89"}</definedName>
    <definedName name="_____a12" localSheetId="2" hidden="1">{"'Monthly 1997'!$A$3:$S$89"}</definedName>
    <definedName name="_____a12" hidden="1">{"'Monthly 1997'!$A$3:$S$89"}</definedName>
    <definedName name="_____A61" localSheetId="0" hidden="1">{#N/A,#N/A,FALSE,"BODY"}</definedName>
    <definedName name="_____A61" localSheetId="5" hidden="1">{#N/A,#N/A,FALSE,"BODY"}</definedName>
    <definedName name="_____A61" localSheetId="1" hidden="1">{#N/A,#N/A,FALSE,"BODY"}</definedName>
    <definedName name="_____A61" localSheetId="6" hidden="1">{#N/A,#N/A,FALSE,"BODY"}</definedName>
    <definedName name="_____A61" localSheetId="3" hidden="1">{#N/A,#N/A,FALSE,"BODY"}</definedName>
    <definedName name="_____A61" localSheetId="2" hidden="1">{#N/A,#N/A,FALSE,"BODY"}</definedName>
    <definedName name="_____A61" hidden="1">{#N/A,#N/A,FALSE,"BODY"}</definedName>
    <definedName name="_____add21" localSheetId="0" hidden="1">#REF!</definedName>
    <definedName name="_____add21" localSheetId="5" hidden="1">#REF!</definedName>
    <definedName name="_____add21" localSheetId="1" hidden="1">#REF!</definedName>
    <definedName name="_____add21" localSheetId="6" hidden="1">#REF!</definedName>
    <definedName name="_____add21" localSheetId="3" hidden="1">#REF!</definedName>
    <definedName name="_____add21" localSheetId="2" hidden="1">#REF!</definedName>
    <definedName name="_____add21" hidden="1">#REF!</definedName>
    <definedName name="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1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1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localSheetId="0" hidden="1">{#N/A,#N/A,TRUE,"일정"}</definedName>
    <definedName name="_____INT2" localSheetId="5" hidden="1">{#N/A,#N/A,TRUE,"일정"}</definedName>
    <definedName name="_____INT2" localSheetId="1" hidden="1">{#N/A,#N/A,TRUE,"일정"}</definedName>
    <definedName name="_____INT2" localSheetId="6" hidden="1">{#N/A,#N/A,TRUE,"일정"}</definedName>
    <definedName name="_____INT2" localSheetId="3" hidden="1">{#N/A,#N/A,TRUE,"일정"}</definedName>
    <definedName name="_____INT2" localSheetId="2" hidden="1">{#N/A,#N/A,TRUE,"일정"}</definedName>
    <definedName name="_____INT2" hidden="1">{#N/A,#N/A,TRUE,"일정"}</definedName>
    <definedName name="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EW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EW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localSheetId="0" hidden="1">{#N/A,#N/A,FALSE,"단축1";#N/A,#N/A,FALSE,"단축2";#N/A,#N/A,FALSE,"단축3";#N/A,#N/A,FALSE,"장축";#N/A,#N/A,FALSE,"4WD"}</definedName>
    <definedName name="_____RR2" localSheetId="5" hidden="1">{#N/A,#N/A,FALSE,"단축1";#N/A,#N/A,FALSE,"단축2";#N/A,#N/A,FALSE,"단축3";#N/A,#N/A,FALSE,"장축";#N/A,#N/A,FALSE,"4WD"}</definedName>
    <definedName name="_____RR2" localSheetId="1" hidden="1">{#N/A,#N/A,FALSE,"단축1";#N/A,#N/A,FALSE,"단축2";#N/A,#N/A,FALSE,"단축3";#N/A,#N/A,FALSE,"장축";#N/A,#N/A,FALSE,"4WD"}</definedName>
    <definedName name="_____RR2" localSheetId="6" hidden="1">{#N/A,#N/A,FALSE,"단축1";#N/A,#N/A,FALSE,"단축2";#N/A,#N/A,FALSE,"단축3";#N/A,#N/A,FALSE,"장축";#N/A,#N/A,FALSE,"4WD"}</definedName>
    <definedName name="_____RR2" localSheetId="3" hidden="1">{#N/A,#N/A,FALSE,"단축1";#N/A,#N/A,FALSE,"단축2";#N/A,#N/A,FALSE,"단축3";#N/A,#N/A,FALSE,"장축";#N/A,#N/A,FALSE,"4WD"}</definedName>
    <definedName name="_____RR2" localSheetId="2" hidden="1">{#N/A,#N/A,FALSE,"단축1";#N/A,#N/A,FALSE,"단축2";#N/A,#N/A,FALSE,"단축3";#N/A,#N/A,FALSE,"장축";#N/A,#N/A,FALSE,"4WD"}</definedName>
    <definedName name="_____RR2" hidden="1">{#N/A,#N/A,FALSE,"단축1";#N/A,#N/A,FALSE,"단축2";#N/A,#N/A,FALSE,"단축3";#N/A,#N/A,FALSE,"장축";#N/A,#N/A,FALSE,"4WD"}</definedName>
    <definedName name="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SS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SS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localSheetId="0" hidden="1">{#N/A,#N/A,TRUE,"일정"}</definedName>
    <definedName name="_____Tir1" localSheetId="5" hidden="1">{#N/A,#N/A,TRUE,"일정"}</definedName>
    <definedName name="_____Tir1" localSheetId="1" hidden="1">{#N/A,#N/A,TRUE,"일정"}</definedName>
    <definedName name="_____Tir1" localSheetId="6" hidden="1">{#N/A,#N/A,TRUE,"일정"}</definedName>
    <definedName name="_____Tir1" localSheetId="3" hidden="1">{#N/A,#N/A,TRUE,"일정"}</definedName>
    <definedName name="_____Tir1" localSheetId="2" hidden="1">{#N/A,#N/A,TRUE,"일정"}</definedName>
    <definedName name="_____Tir1" hidden="1">{#N/A,#N/A,TRUE,"일정"}</definedName>
    <definedName name="_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op10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op100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localSheetId="0" hidden="1">{#N/A,#N/A,TRUE,"일정"}</definedName>
    <definedName name="_____tt1" localSheetId="5" hidden="1">{#N/A,#N/A,TRUE,"일정"}</definedName>
    <definedName name="_____tt1" localSheetId="1" hidden="1">{#N/A,#N/A,TRUE,"일정"}</definedName>
    <definedName name="_____tt1" localSheetId="6" hidden="1">{#N/A,#N/A,TRUE,"일정"}</definedName>
    <definedName name="_____tt1" localSheetId="3" hidden="1">{#N/A,#N/A,TRUE,"일정"}</definedName>
    <definedName name="_____tt1" localSheetId="2" hidden="1">{#N/A,#N/A,TRUE,"일정"}</definedName>
    <definedName name="_____tt1" hidden="1">{#N/A,#N/A,TRUE,"일정"}</definedName>
    <definedName name="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V21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V210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2017" localSheetId="0" hidden="1">#REF!</definedName>
    <definedName name="____2017" localSheetId="5" hidden="1">#REF!</definedName>
    <definedName name="____2017" localSheetId="1" hidden="1">#REF!</definedName>
    <definedName name="____2017" localSheetId="6" hidden="1">#REF!</definedName>
    <definedName name="____2017" localSheetId="3" hidden="1">#REF!</definedName>
    <definedName name="____2017" localSheetId="2" hidden="1">#REF!</definedName>
    <definedName name="____2017" hidden="1">#REF!</definedName>
    <definedName name="____A1" localSheetId="0" hidden="1">#REF!</definedName>
    <definedName name="____A1" localSheetId="5" hidden="1">#REF!</definedName>
    <definedName name="____A1" localSheetId="1" hidden="1">#REF!</definedName>
    <definedName name="____A1" localSheetId="6" hidden="1">#REF!</definedName>
    <definedName name="____A1" localSheetId="3" hidden="1">#REF!</definedName>
    <definedName name="____A1" localSheetId="2" hidden="1">#REF!</definedName>
    <definedName name="____A1" hidden="1">#REF!</definedName>
    <definedName name="____a12" localSheetId="0" hidden="1">{"'Monthly 1997'!$A$3:$S$89"}</definedName>
    <definedName name="____a12" localSheetId="5" hidden="1">{"'Monthly 1997'!$A$3:$S$89"}</definedName>
    <definedName name="____a12" localSheetId="1" hidden="1">{"'Monthly 1997'!$A$3:$S$89"}</definedName>
    <definedName name="____a12" localSheetId="6" hidden="1">{"'Monthly 1997'!$A$3:$S$89"}</definedName>
    <definedName name="____a12" localSheetId="3" hidden="1">{"'Monthly 1997'!$A$3:$S$89"}</definedName>
    <definedName name="____a12" localSheetId="2" hidden="1">{"'Monthly 1997'!$A$3:$S$89"}</definedName>
    <definedName name="____a12" hidden="1">{"'Monthly 1997'!$A$3:$S$89"}</definedName>
    <definedName name="____add21" localSheetId="0" hidden="1">#REF!</definedName>
    <definedName name="____add21" localSheetId="5" hidden="1">#REF!</definedName>
    <definedName name="____add21" localSheetId="1" hidden="1">#REF!</definedName>
    <definedName name="____add21" localSheetId="6" hidden="1">#REF!</definedName>
    <definedName name="____add21" localSheetId="3" hidden="1">#REF!</definedName>
    <definedName name="____add21" localSheetId="2" hidden="1">#REF!</definedName>
    <definedName name="____add21" hidden="1">#REF!</definedName>
    <definedName name="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1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1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localSheetId="0" hidden="1">{#N/A,#N/A,TRUE,"일정"}</definedName>
    <definedName name="____INT2" localSheetId="5" hidden="1">{#N/A,#N/A,TRUE,"일정"}</definedName>
    <definedName name="____INT2" localSheetId="1" hidden="1">{#N/A,#N/A,TRUE,"일정"}</definedName>
    <definedName name="____INT2" localSheetId="6" hidden="1">{#N/A,#N/A,TRUE,"일정"}</definedName>
    <definedName name="____INT2" localSheetId="3" hidden="1">{#N/A,#N/A,TRUE,"일정"}</definedName>
    <definedName name="____INT2" localSheetId="2" hidden="1">{#N/A,#N/A,TRUE,"일정"}</definedName>
    <definedName name="____INT2" hidden="1">{#N/A,#N/A,TRUE,"일정"}</definedName>
    <definedName name="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EW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EW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localSheetId="0" hidden="1">{#N/A,#N/A,FALSE,"단축1";#N/A,#N/A,FALSE,"단축2";#N/A,#N/A,FALSE,"단축3";#N/A,#N/A,FALSE,"장축";#N/A,#N/A,FALSE,"4WD"}</definedName>
    <definedName name="____RR2" localSheetId="5" hidden="1">{#N/A,#N/A,FALSE,"단축1";#N/A,#N/A,FALSE,"단축2";#N/A,#N/A,FALSE,"단축3";#N/A,#N/A,FALSE,"장축";#N/A,#N/A,FALSE,"4WD"}</definedName>
    <definedName name="____RR2" localSheetId="1" hidden="1">{#N/A,#N/A,FALSE,"단축1";#N/A,#N/A,FALSE,"단축2";#N/A,#N/A,FALSE,"단축3";#N/A,#N/A,FALSE,"장축";#N/A,#N/A,FALSE,"4WD"}</definedName>
    <definedName name="____RR2" localSheetId="6" hidden="1">{#N/A,#N/A,FALSE,"단축1";#N/A,#N/A,FALSE,"단축2";#N/A,#N/A,FALSE,"단축3";#N/A,#N/A,FALSE,"장축";#N/A,#N/A,FALSE,"4WD"}</definedName>
    <definedName name="____RR2" localSheetId="3" hidden="1">{#N/A,#N/A,FALSE,"단축1";#N/A,#N/A,FALSE,"단축2";#N/A,#N/A,FALSE,"단축3";#N/A,#N/A,FALSE,"장축";#N/A,#N/A,FALSE,"4WD"}</definedName>
    <definedName name="____RR2" localSheetId="2" hidden="1">{#N/A,#N/A,FALSE,"단축1";#N/A,#N/A,FALSE,"단축2";#N/A,#N/A,FALSE,"단축3";#N/A,#N/A,FALSE,"장축";#N/A,#N/A,FALSE,"4WD"}</definedName>
    <definedName name="____RR2" hidden="1">{#N/A,#N/A,FALSE,"단축1";#N/A,#N/A,FALSE,"단축2";#N/A,#N/A,FALSE,"단축3";#N/A,#N/A,FALSE,"장축";#N/A,#N/A,FALSE,"4WD"}</definedName>
    <definedName name="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SS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SS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localSheetId="0" hidden="1">{#N/A,#N/A,TRUE,"일정"}</definedName>
    <definedName name="____Tir1" localSheetId="5" hidden="1">{#N/A,#N/A,TRUE,"일정"}</definedName>
    <definedName name="____Tir1" localSheetId="1" hidden="1">{#N/A,#N/A,TRUE,"일정"}</definedName>
    <definedName name="____Tir1" localSheetId="6" hidden="1">{#N/A,#N/A,TRUE,"일정"}</definedName>
    <definedName name="____Tir1" localSheetId="3" hidden="1">{#N/A,#N/A,TRUE,"일정"}</definedName>
    <definedName name="____Tir1" localSheetId="2" hidden="1">{#N/A,#N/A,TRUE,"일정"}</definedName>
    <definedName name="____Tir1" hidden="1">{#N/A,#N/A,TRUE,"일정"}</definedName>
    <definedName name="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op10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op100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localSheetId="0" hidden="1">{#N/A,#N/A,TRUE,"일정"}</definedName>
    <definedName name="____tt1" localSheetId="5" hidden="1">{#N/A,#N/A,TRUE,"일정"}</definedName>
    <definedName name="____tt1" localSheetId="1" hidden="1">{#N/A,#N/A,TRUE,"일정"}</definedName>
    <definedName name="____tt1" localSheetId="6" hidden="1">{#N/A,#N/A,TRUE,"일정"}</definedName>
    <definedName name="____tt1" localSheetId="3" hidden="1">{#N/A,#N/A,TRUE,"일정"}</definedName>
    <definedName name="____tt1" localSheetId="2" hidden="1">{#N/A,#N/A,TRUE,"일정"}</definedName>
    <definedName name="____tt1" hidden="1">{#N/A,#N/A,TRUE,"일정"}</definedName>
    <definedName name="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V21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V210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localSheetId="5" hidden="1">#REF!</definedName>
    <definedName name="___A1" localSheetId="1" hidden="1">#REF!</definedName>
    <definedName name="___A1" localSheetId="6" hidden="1">#REF!</definedName>
    <definedName name="___A1" localSheetId="3" hidden="1">#REF!</definedName>
    <definedName name="___A1" localSheetId="2" hidden="1">#REF!</definedName>
    <definedName name="___A1" hidden="1">#REF!</definedName>
    <definedName name="___a12" localSheetId="0" hidden="1">{"'Monthly 1997'!$A$3:$S$89"}</definedName>
    <definedName name="___a12" localSheetId="5" hidden="1">{"'Monthly 1997'!$A$3:$S$89"}</definedName>
    <definedName name="___a12" localSheetId="1" hidden="1">{"'Monthly 1997'!$A$3:$S$89"}</definedName>
    <definedName name="___a12" localSheetId="6" hidden="1">{"'Monthly 1997'!$A$3:$S$89"}</definedName>
    <definedName name="___a12" localSheetId="3" hidden="1">{"'Monthly 1997'!$A$3:$S$89"}</definedName>
    <definedName name="___a12" localSheetId="2" hidden="1">{"'Monthly 1997'!$A$3:$S$89"}</definedName>
    <definedName name="___a12" hidden="1">{"'Monthly 1997'!$A$3:$S$89"}</definedName>
    <definedName name="___A61" localSheetId="0" hidden="1">{#N/A,#N/A,FALSE,"BODY"}</definedName>
    <definedName name="___A61" localSheetId="5" hidden="1">{#N/A,#N/A,FALSE,"BODY"}</definedName>
    <definedName name="___A61" localSheetId="1" hidden="1">{#N/A,#N/A,FALSE,"BODY"}</definedName>
    <definedName name="___A61" localSheetId="6" hidden="1">{#N/A,#N/A,FALSE,"BODY"}</definedName>
    <definedName name="___A61" localSheetId="3" hidden="1">{#N/A,#N/A,FALSE,"BODY"}</definedName>
    <definedName name="___A61" localSheetId="2" hidden="1">{#N/A,#N/A,FALSE,"BODY"}</definedName>
    <definedName name="___A61" hidden="1">{#N/A,#N/A,FALSE,"BODY"}</definedName>
    <definedName name="___add21" localSheetId="0" hidden="1">#REF!</definedName>
    <definedName name="___add21" localSheetId="5" hidden="1">#REF!</definedName>
    <definedName name="___add21" localSheetId="1" hidden="1">#REF!</definedName>
    <definedName name="___add21" localSheetId="6" hidden="1">#REF!</definedName>
    <definedName name="___add21" localSheetId="3" hidden="1">#REF!</definedName>
    <definedName name="___add21" localSheetId="2" hidden="1">#REF!</definedName>
    <definedName name="___add21" hidden="1">#REF!</definedName>
    <definedName name="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1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1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localSheetId="0" hidden="1">{#N/A,#N/A,TRUE,"일정"}</definedName>
    <definedName name="___INT2" localSheetId="5" hidden="1">{#N/A,#N/A,TRUE,"일정"}</definedName>
    <definedName name="___INT2" localSheetId="1" hidden="1">{#N/A,#N/A,TRUE,"일정"}</definedName>
    <definedName name="___INT2" localSheetId="6" hidden="1">{#N/A,#N/A,TRUE,"일정"}</definedName>
    <definedName name="___INT2" localSheetId="3" hidden="1">{#N/A,#N/A,TRUE,"일정"}</definedName>
    <definedName name="___INT2" localSheetId="2" hidden="1">{#N/A,#N/A,TRUE,"일정"}</definedName>
    <definedName name="___INT2" hidden="1">{#N/A,#N/A,TRUE,"일정"}</definedName>
    <definedName name="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EW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EW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localSheetId="0" hidden="1">{#N/A,#N/A,FALSE,"단축1";#N/A,#N/A,FALSE,"단축2";#N/A,#N/A,FALSE,"단축3";#N/A,#N/A,FALSE,"장축";#N/A,#N/A,FALSE,"4WD"}</definedName>
    <definedName name="___RR2" localSheetId="5" hidden="1">{#N/A,#N/A,FALSE,"단축1";#N/A,#N/A,FALSE,"단축2";#N/A,#N/A,FALSE,"단축3";#N/A,#N/A,FALSE,"장축";#N/A,#N/A,FALSE,"4WD"}</definedName>
    <definedName name="___RR2" localSheetId="1" hidden="1">{#N/A,#N/A,FALSE,"단축1";#N/A,#N/A,FALSE,"단축2";#N/A,#N/A,FALSE,"단축3";#N/A,#N/A,FALSE,"장축";#N/A,#N/A,FALSE,"4WD"}</definedName>
    <definedName name="___RR2" localSheetId="6" hidden="1">{#N/A,#N/A,FALSE,"단축1";#N/A,#N/A,FALSE,"단축2";#N/A,#N/A,FALSE,"단축3";#N/A,#N/A,FALSE,"장축";#N/A,#N/A,FALSE,"4WD"}</definedName>
    <definedName name="___RR2" localSheetId="3" hidden="1">{#N/A,#N/A,FALSE,"단축1";#N/A,#N/A,FALSE,"단축2";#N/A,#N/A,FALSE,"단축3";#N/A,#N/A,FALSE,"장축";#N/A,#N/A,FALSE,"4WD"}</definedName>
    <definedName name="___RR2" localSheetId="2" hidden="1">{#N/A,#N/A,FALSE,"단축1";#N/A,#N/A,FALSE,"단축2";#N/A,#N/A,FALSE,"단축3";#N/A,#N/A,FALSE,"장축";#N/A,#N/A,FALSE,"4WD"}</definedName>
    <definedName name="___RR2" hidden="1">{#N/A,#N/A,FALSE,"단축1";#N/A,#N/A,FALSE,"단축2";#N/A,#N/A,FALSE,"단축3";#N/A,#N/A,FALSE,"장축";#N/A,#N/A,FALSE,"4WD"}</definedName>
    <definedName name="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SS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SS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localSheetId="0" hidden="1">{#N/A,#N/A,TRUE,"일정"}</definedName>
    <definedName name="___Tir1" localSheetId="5" hidden="1">{#N/A,#N/A,TRUE,"일정"}</definedName>
    <definedName name="___Tir1" localSheetId="1" hidden="1">{#N/A,#N/A,TRUE,"일정"}</definedName>
    <definedName name="___Tir1" localSheetId="6" hidden="1">{#N/A,#N/A,TRUE,"일정"}</definedName>
    <definedName name="___Tir1" localSheetId="3" hidden="1">{#N/A,#N/A,TRUE,"일정"}</definedName>
    <definedName name="___Tir1" localSheetId="2" hidden="1">{#N/A,#N/A,TRUE,"일정"}</definedName>
    <definedName name="___Tir1" hidden="1">{#N/A,#N/A,TRUE,"일정"}</definedName>
    <definedName name="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op10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op100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localSheetId="0" hidden="1">{#N/A,#N/A,TRUE,"일정"}</definedName>
    <definedName name="___tt1" localSheetId="5" hidden="1">{#N/A,#N/A,TRUE,"일정"}</definedName>
    <definedName name="___tt1" localSheetId="1" hidden="1">{#N/A,#N/A,TRUE,"일정"}</definedName>
    <definedName name="___tt1" localSheetId="6" hidden="1">{#N/A,#N/A,TRUE,"일정"}</definedName>
    <definedName name="___tt1" localSheetId="3" hidden="1">{#N/A,#N/A,TRUE,"일정"}</definedName>
    <definedName name="___tt1" localSheetId="2" hidden="1">{#N/A,#N/A,TRUE,"일정"}</definedName>
    <definedName name="___tt1" hidden="1">{#N/A,#N/A,TRUE,"일정"}</definedName>
    <definedName name="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V21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V210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localSheetId="5" hidden="1">#REF!</definedName>
    <definedName name="___А1" localSheetId="1" hidden="1">#REF!</definedName>
    <definedName name="___А1" localSheetId="6" hidden="1">#REF!</definedName>
    <definedName name="___А1" localSheetId="3" hidden="1">#REF!</definedName>
    <definedName name="___А1" localSheetId="2" hidden="1">#REF!</definedName>
    <definedName name="___А1" hidden="1">#REF!</definedName>
    <definedName name="__123Graph_A" localSheetId="0" hidden="1">#REF!</definedName>
    <definedName name="__123Graph_A" localSheetId="5" hidden="1">#REF!</definedName>
    <definedName name="__123Graph_A" localSheetId="1" hidden="1">#REF!</definedName>
    <definedName name="__123Graph_A" localSheetId="6" hidden="1">#REF!</definedName>
    <definedName name="__123Graph_A" localSheetId="3" hidden="1">#REF!</definedName>
    <definedName name="__123Graph_A" localSheetId="2" hidden="1">#REF!</definedName>
    <definedName name="__123Graph_A" hidden="1">#REF!</definedName>
    <definedName name="__123Graph_B" localSheetId="0" hidden="1">#REF!</definedName>
    <definedName name="__123Graph_B" localSheetId="5" hidden="1">#REF!</definedName>
    <definedName name="__123Graph_B" localSheetId="1" hidden="1">#REF!</definedName>
    <definedName name="__123Graph_B" localSheetId="6" hidden="1">#REF!</definedName>
    <definedName name="__123Graph_B" localSheetId="3" hidden="1">#REF!</definedName>
    <definedName name="__123Graph_B" localSheetId="2" hidden="1">#REF!</definedName>
    <definedName name="__123Graph_B" hidden="1">#REF!</definedName>
    <definedName name="__123Graph_X" localSheetId="0" hidden="1">#REF!</definedName>
    <definedName name="__123Graph_X" localSheetId="5" hidden="1">#REF!</definedName>
    <definedName name="__123Graph_X" localSheetId="1" hidden="1">#REF!</definedName>
    <definedName name="__123Graph_X" localSheetId="6" hidden="1">#REF!</definedName>
    <definedName name="__123Graph_X" localSheetId="3" hidden="1">#REF!</definedName>
    <definedName name="__123Graph_X" localSheetId="2" hidden="1">#REF!</definedName>
    <definedName name="__123Graph_X" hidden="1">#REF!</definedName>
    <definedName name="__2__123Graph_ACHART_1" localSheetId="0" hidden="1">#REF!</definedName>
    <definedName name="__2__123Graph_ACHART_1" localSheetId="5" hidden="1">#REF!</definedName>
    <definedName name="__2__123Graph_ACHART_1" localSheetId="3" hidden="1">#REF!</definedName>
    <definedName name="__2__123Graph_ACHART_1" localSheetId="2" hidden="1">#REF!</definedName>
    <definedName name="__2__123Graph_ACHART_1" hidden="1">#REF!</definedName>
    <definedName name="__4__123Graph_ACHART_2" localSheetId="0" hidden="1">#REF!</definedName>
    <definedName name="__4__123Graph_ACHART_2" localSheetId="5" hidden="1">#REF!</definedName>
    <definedName name="__4__123Graph_ACHART_2" localSheetId="3" hidden="1">#REF!</definedName>
    <definedName name="__4__123Graph_ACHART_2" localSheetId="2" hidden="1">#REF!</definedName>
    <definedName name="__4__123Graph_ACHART_2" hidden="1">#REF!</definedName>
    <definedName name="__A1" localSheetId="0" hidden="1">#REF!</definedName>
    <definedName name="__A1" localSheetId="5" hidden="1">#REF!</definedName>
    <definedName name="__A1" localSheetId="1" hidden="1">#REF!</definedName>
    <definedName name="__A1" localSheetId="6" hidden="1">#REF!</definedName>
    <definedName name="__A1" localSheetId="3" hidden="1">#REF!</definedName>
    <definedName name="__A1" localSheetId="2" hidden="1">#REF!</definedName>
    <definedName name="__A1" hidden="1">#REF!</definedName>
    <definedName name="__a12" localSheetId="0" hidden="1">{"'Monthly 1997'!$A$3:$S$89"}</definedName>
    <definedName name="__a12" localSheetId="5" hidden="1">{"'Monthly 1997'!$A$3:$S$89"}</definedName>
    <definedName name="__a12" localSheetId="1" hidden="1">{"'Monthly 1997'!$A$3:$S$89"}</definedName>
    <definedName name="__a12" localSheetId="6" hidden="1">{"'Monthly 1997'!$A$3:$S$89"}</definedName>
    <definedName name="__a12" localSheetId="3" hidden="1">{"'Monthly 1997'!$A$3:$S$89"}</definedName>
    <definedName name="__a12" localSheetId="2" hidden="1">{"'Monthly 1997'!$A$3:$S$89"}</definedName>
    <definedName name="__a12" hidden="1">{"'Monthly 1997'!$A$3:$S$89"}</definedName>
    <definedName name="__add21" localSheetId="0" hidden="1">#REF!</definedName>
    <definedName name="__add21" localSheetId="5" hidden="1">#REF!</definedName>
    <definedName name="__add21" localSheetId="1" hidden="1">#REF!</definedName>
    <definedName name="__add21" localSheetId="6" hidden="1">#REF!</definedName>
    <definedName name="__add21" localSheetId="3" hidden="1">#REF!</definedName>
    <definedName name="__add21" localSheetId="2" hidden="1">#REF!</definedName>
    <definedName name="__add21" hidden="1">#REF!</definedName>
    <definedName name="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1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1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localSheetId="0" hidden="1">{#N/A,#N/A,TRUE,"일정"}</definedName>
    <definedName name="__INT2" localSheetId="5" hidden="1">{#N/A,#N/A,TRUE,"일정"}</definedName>
    <definedName name="__INT2" localSheetId="1" hidden="1">{#N/A,#N/A,TRUE,"일정"}</definedName>
    <definedName name="__INT2" localSheetId="6" hidden="1">{#N/A,#N/A,TRUE,"일정"}</definedName>
    <definedName name="__INT2" localSheetId="3" hidden="1">{#N/A,#N/A,TRUE,"일정"}</definedName>
    <definedName name="__INT2" localSheetId="2" hidden="1">{#N/A,#N/A,TRUE,"일정"}</definedName>
    <definedName name="__INT2" hidden="1">{#N/A,#N/A,TRUE,"일정"}</definedName>
    <definedName name="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EW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EW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localSheetId="0" hidden="1">{#N/A,#N/A,FALSE,"단축1";#N/A,#N/A,FALSE,"단축2";#N/A,#N/A,FALSE,"단축3";#N/A,#N/A,FALSE,"장축";#N/A,#N/A,FALSE,"4WD"}</definedName>
    <definedName name="__RR2" localSheetId="5" hidden="1">{#N/A,#N/A,FALSE,"단축1";#N/A,#N/A,FALSE,"단축2";#N/A,#N/A,FALSE,"단축3";#N/A,#N/A,FALSE,"장축";#N/A,#N/A,FALSE,"4WD"}</definedName>
    <definedName name="__RR2" localSheetId="1" hidden="1">{#N/A,#N/A,FALSE,"단축1";#N/A,#N/A,FALSE,"단축2";#N/A,#N/A,FALSE,"단축3";#N/A,#N/A,FALSE,"장축";#N/A,#N/A,FALSE,"4WD"}</definedName>
    <definedName name="__RR2" localSheetId="6" hidden="1">{#N/A,#N/A,FALSE,"단축1";#N/A,#N/A,FALSE,"단축2";#N/A,#N/A,FALSE,"단축3";#N/A,#N/A,FALSE,"장축";#N/A,#N/A,FALSE,"4WD"}</definedName>
    <definedName name="__RR2" localSheetId="3" hidden="1">{#N/A,#N/A,FALSE,"단축1";#N/A,#N/A,FALSE,"단축2";#N/A,#N/A,FALSE,"단축3";#N/A,#N/A,FALSE,"장축";#N/A,#N/A,FALSE,"4WD"}</definedName>
    <definedName name="__RR2" localSheetId="2" hidden="1">{#N/A,#N/A,FALSE,"단축1";#N/A,#N/A,FALSE,"단축2";#N/A,#N/A,FALSE,"단축3";#N/A,#N/A,FALSE,"장축";#N/A,#N/A,FALSE,"4WD"}</definedName>
    <definedName name="__RR2" hidden="1">{#N/A,#N/A,FALSE,"단축1";#N/A,#N/A,FALSE,"단축2";#N/A,#N/A,FALSE,"단축3";#N/A,#N/A,FALSE,"장축";#N/A,#N/A,FALSE,"4WD"}</definedName>
    <definedName name="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SS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SS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localSheetId="0" hidden="1">{#N/A,#N/A,TRUE,"일정"}</definedName>
    <definedName name="__Tir1" localSheetId="5" hidden="1">{#N/A,#N/A,TRUE,"일정"}</definedName>
    <definedName name="__Tir1" localSheetId="1" hidden="1">{#N/A,#N/A,TRUE,"일정"}</definedName>
    <definedName name="__Tir1" localSheetId="6" hidden="1">{#N/A,#N/A,TRUE,"일정"}</definedName>
    <definedName name="__Tir1" localSheetId="3" hidden="1">{#N/A,#N/A,TRUE,"일정"}</definedName>
    <definedName name="__Tir1" localSheetId="2" hidden="1">{#N/A,#N/A,TRUE,"일정"}</definedName>
    <definedName name="__Tir1" hidden="1">{#N/A,#N/A,TRUE,"일정"}</definedName>
    <definedName name="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op10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op100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localSheetId="0" hidden="1">{#N/A,#N/A,TRUE,"일정"}</definedName>
    <definedName name="__tt1" localSheetId="5" hidden="1">{#N/A,#N/A,TRUE,"일정"}</definedName>
    <definedName name="__tt1" localSheetId="1" hidden="1">{#N/A,#N/A,TRUE,"일정"}</definedName>
    <definedName name="__tt1" localSheetId="6" hidden="1">{#N/A,#N/A,TRUE,"일정"}</definedName>
    <definedName name="__tt1" localSheetId="3" hidden="1">{#N/A,#N/A,TRUE,"일정"}</definedName>
    <definedName name="__tt1" localSheetId="2" hidden="1">{#N/A,#N/A,TRUE,"일정"}</definedName>
    <definedName name="__tt1" hidden="1">{#N/A,#N/A,TRUE,"일정"}</definedName>
    <definedName name="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21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210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localSheetId="5" hidden="1">#REF!</definedName>
    <definedName name="_1" localSheetId="1" hidden="1">#REF!</definedName>
    <definedName name="_1" localSheetId="6" hidden="1">#REF!</definedName>
    <definedName name="_1" localSheetId="3" hidden="1">#REF!</definedName>
    <definedName name="_1" localSheetId="2" hidden="1">#REF!</definedName>
    <definedName name="_1" hidden="1">#REF!</definedName>
    <definedName name="_10" localSheetId="0" hidden="1">#REF!</definedName>
    <definedName name="_10" localSheetId="5" hidden="1">#REF!</definedName>
    <definedName name="_10" localSheetId="3" hidden="1">#REF!</definedName>
    <definedName name="_10" localSheetId="2" hidden="1">#REF!</definedName>
    <definedName name="_10" hidden="1">#REF!</definedName>
    <definedName name="_10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AREALEX_WAGE" localSheetId="0" hidden="1">#REF!</definedName>
    <definedName name="_10__123Graph_AREALEX_WAGE" localSheetId="5" hidden="1">#REF!</definedName>
    <definedName name="_10__123Graph_AREALEX_WAGE" localSheetId="1" hidden="1">#REF!</definedName>
    <definedName name="_10__123Graph_AREALEX_WAGE" localSheetId="6" hidden="1">#REF!</definedName>
    <definedName name="_10__123Graph_AREALEX_WAGE" localSheetId="3" hidden="1">#REF!</definedName>
    <definedName name="_10__123Graph_AREALEX_WAGE" localSheetId="2" hidden="1">#REF!</definedName>
    <definedName name="_10__123Graph_AREALEX_WAGE" hidden="1">#REF!</definedName>
    <definedName name="_10__123Graph_BCHART_2" localSheetId="0" hidden="1">#REF!</definedName>
    <definedName name="_10__123Graph_BCHART_2" localSheetId="5" hidden="1">#REF!</definedName>
    <definedName name="_10__123Graph_BCHART_2" localSheetId="3" hidden="1">#REF!</definedName>
    <definedName name="_10__123Graph_BCHART_2" localSheetId="2" hidden="1">#REF!</definedName>
    <definedName name="_10__123Graph_BCHART_2" hidden="1">#REF!</definedName>
    <definedName name="_10__123Graph_BREALEX_WAGE" localSheetId="0" hidden="1">#REF!</definedName>
    <definedName name="_10__123Graph_BREALEX_WAGE" localSheetId="5" hidden="1">#REF!</definedName>
    <definedName name="_10__123Graph_BREALEX_WAGE" localSheetId="1" hidden="1">#REF!</definedName>
    <definedName name="_10__123Graph_BREALEX_WAGE" localSheetId="6" hidden="1">#REF!</definedName>
    <definedName name="_10__123Graph_BREALEX_WAGE" localSheetId="3" hidden="1">#REF!</definedName>
    <definedName name="_10__123Graph_BREALEX_WAGE" localSheetId="2" hidden="1">#REF!</definedName>
    <definedName name="_10__123Graph_BREALEX_WAGE" hidden="1">#REF!</definedName>
    <definedName name="_1048__0_S" localSheetId="0" hidden="1">#REF!</definedName>
    <definedName name="_1048__0_S" localSheetId="5" hidden="1">#REF!</definedName>
    <definedName name="_1048__0_S" localSheetId="1" hidden="1">#REF!</definedName>
    <definedName name="_1048__0_S" localSheetId="6" hidden="1">#REF!</definedName>
    <definedName name="_1048__0_S" localSheetId="3" hidden="1">#REF!</definedName>
    <definedName name="_1048__0_S" localSheetId="2" hidden="1">#REF!</definedName>
    <definedName name="_1048__0_S" hidden="1">#REF!</definedName>
    <definedName name="_1050__0_S" localSheetId="0" hidden="1">#REF!</definedName>
    <definedName name="_1050__0_S" localSheetId="5" hidden="1">#REF!</definedName>
    <definedName name="_1050__0_S" localSheetId="1" hidden="1">#REF!</definedName>
    <definedName name="_1050__0_S" localSheetId="6" hidden="1">#REF!</definedName>
    <definedName name="_1050__0_S" localSheetId="3" hidden="1">#REF!</definedName>
    <definedName name="_1050__0_S" localSheetId="2" hidden="1">#REF!</definedName>
    <definedName name="_1050__0_S" hidden="1">#REF!</definedName>
    <definedName name="_1053__0_S" localSheetId="5" hidden="1">#REF!</definedName>
    <definedName name="_1053__0_S" localSheetId="1" hidden="1">#REF!</definedName>
    <definedName name="_1053__0_S" localSheetId="6" hidden="1">#REF!</definedName>
    <definedName name="_1053__0_S" localSheetId="3" hidden="1">#REF!</definedName>
    <definedName name="_1053__0_S" localSheetId="2" hidden="1">#REF!</definedName>
    <definedName name="_1053__0_S" hidden="1">#REF!</definedName>
    <definedName name="_11" localSheetId="5" hidden="1">#REF!</definedName>
    <definedName name="_11" localSheetId="3" hidden="1">#REF!</definedName>
    <definedName name="_11" localSheetId="2" hidden="1">#REF!</definedName>
    <definedName name="_11" hidden="1">#REF!</definedName>
    <definedName name="_11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1_???" localSheetId="5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1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1_???" localSheetId="6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1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1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1__123Graph_BCHART_1" localSheetId="0" hidden="1">#REF!</definedName>
    <definedName name="_11__123Graph_BCHART_1" localSheetId="5" hidden="1">#REF!</definedName>
    <definedName name="_11__123Graph_BCHART_1" localSheetId="1" hidden="1">#REF!</definedName>
    <definedName name="_11__123Graph_BCHART_1" localSheetId="6" hidden="1">#REF!</definedName>
    <definedName name="_11__123Graph_BCHART_1" localSheetId="3" hidden="1">#REF!</definedName>
    <definedName name="_11__123Graph_BCHART_1" localSheetId="2" hidden="1">#REF!</definedName>
    <definedName name="_11__123Graph_BCHART_1" hidden="1">#REF!</definedName>
    <definedName name="_12" localSheetId="0" hidden="1">#REF!</definedName>
    <definedName name="_12" localSheetId="5" hidden="1">#REF!</definedName>
    <definedName name="_12" localSheetId="3" hidden="1">#REF!</definedName>
    <definedName name="_12" localSheetId="2" hidden="1">#REF!</definedName>
    <definedName name="_12" hidden="1">#REF!</definedName>
    <definedName name="_12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???" localSheetId="5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???" localSheetId="6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localSheetId="5" hidden="1">#REF!</definedName>
    <definedName name="_12__123Graph_BREALEX_WAGE" localSheetId="1" hidden="1">#REF!</definedName>
    <definedName name="_12__123Graph_BREALEX_WAGE" localSheetId="6" hidden="1">#REF!</definedName>
    <definedName name="_12__123Graph_BREALEX_WAGE" localSheetId="3" hidden="1">#REF!</definedName>
    <definedName name="_12__123Graph_BREALEX_WAGE" localSheetId="2" hidden="1">#REF!</definedName>
    <definedName name="_12__123Graph_BREALEX_WAGE" hidden="1">#REF!</definedName>
    <definedName name="_12__123Graph_CCHART_1" localSheetId="0" hidden="1">#REF!</definedName>
    <definedName name="_12__123Graph_CCHART_1" localSheetId="5" hidden="1">#REF!</definedName>
    <definedName name="_12__123Graph_CCHART_1" localSheetId="3" hidden="1">#REF!</definedName>
    <definedName name="_12__123Graph_CCHART_1" localSheetId="2" hidden="1">#REF!</definedName>
    <definedName name="_12__123Graph_CCHART_1" hidden="1">#REF!</definedName>
    <definedName name="_13" localSheetId="0" hidden="1">#REF!</definedName>
    <definedName name="_13" localSheetId="5" hidden="1">#REF!</definedName>
    <definedName name="_13" localSheetId="3" hidden="1">#REF!</definedName>
    <definedName name="_13" localSheetId="2" hidden="1">#REF!</definedName>
    <definedName name="_13" hidden="1">#REF!</definedName>
    <definedName name="_13__123Graph_BCHART_1" localSheetId="0" hidden="1">#REF!</definedName>
    <definedName name="_13__123Graph_BCHART_1" localSheetId="5" hidden="1">#REF!</definedName>
    <definedName name="_13__123Graph_BCHART_1" localSheetId="3" hidden="1">#REF!</definedName>
    <definedName name="_13__123Graph_BCHART_1" localSheetId="2" hidden="1">#REF!</definedName>
    <definedName name="_13__123Graph_BCHART_1" hidden="1">#REF!</definedName>
    <definedName name="_14" localSheetId="5" hidden="1">#REF!</definedName>
    <definedName name="_14" localSheetId="3" hidden="1">#REF!</definedName>
    <definedName name="_14" localSheetId="2" hidden="1">#REF!</definedName>
    <definedName name="_14" hidden="1">#REF!</definedName>
    <definedName name="_14__123Graph_BCHART_2" localSheetId="0" hidden="1">#REF!</definedName>
    <definedName name="_14__123Graph_BCHART_2" localSheetId="5" hidden="1">#REF!</definedName>
    <definedName name="_14__123Graph_BCHART_2" localSheetId="3" hidden="1">#REF!</definedName>
    <definedName name="_14__123Graph_BCHART_2" localSheetId="2" hidden="1">#REF!</definedName>
    <definedName name="_14__123Graph_BCHART_2" hidden="1">#REF!</definedName>
    <definedName name="_14__123Graph_CCHART_1" localSheetId="0" hidden="1">#REF!</definedName>
    <definedName name="_14__123Graph_CCHART_1" localSheetId="5" hidden="1">#REF!</definedName>
    <definedName name="_14__123Graph_CCHART_1" localSheetId="3" hidden="1">#REF!</definedName>
    <definedName name="_14__123Graph_CCHART_1" localSheetId="2" hidden="1">#REF!</definedName>
    <definedName name="_14__123Graph_CCHART_1" hidden="1">#REF!</definedName>
    <definedName name="_14__123Graph_CCHART_2" localSheetId="0" hidden="1">#REF!</definedName>
    <definedName name="_14__123Graph_CCHART_2" localSheetId="5" hidden="1">#REF!</definedName>
    <definedName name="_14__123Graph_CCHART_2" localSheetId="3" hidden="1">#REF!</definedName>
    <definedName name="_14__123Graph_CCHART_2" localSheetId="2" hidden="1">#REF!</definedName>
    <definedName name="_14__123Graph_CCHART_2" hidden="1">#REF!</definedName>
    <definedName name="_15" localSheetId="5" hidden="1">#REF!</definedName>
    <definedName name="_15" localSheetId="3" hidden="1">#REF!</definedName>
    <definedName name="_15" localSheetId="2" hidden="1">#REF!</definedName>
    <definedName name="_15" hidden="1">#REF!</definedName>
    <definedName name="_16" localSheetId="5" hidden="1">#REF!</definedName>
    <definedName name="_16" localSheetId="3" hidden="1">#REF!</definedName>
    <definedName name="_16" localSheetId="2" hidden="1">#REF!</definedName>
    <definedName name="_16" hidden="1">#REF!</definedName>
    <definedName name="_16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??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??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CHART_2" localSheetId="0" hidden="1">#REF!</definedName>
    <definedName name="_16__123Graph_BCHART_2" localSheetId="5" hidden="1">#REF!</definedName>
    <definedName name="_16__123Graph_BCHART_2" localSheetId="1" hidden="1">#REF!</definedName>
    <definedName name="_16__123Graph_BCHART_2" localSheetId="6" hidden="1">#REF!</definedName>
    <definedName name="_16__123Graph_BCHART_2" localSheetId="3" hidden="1">#REF!</definedName>
    <definedName name="_16__123Graph_BCHART_2" localSheetId="2" hidden="1">#REF!</definedName>
    <definedName name="_16__123Graph_BCHART_2" hidden="1">#REF!</definedName>
    <definedName name="_16__123Graph_BREALEX_WAGE" localSheetId="0" hidden="1">#REF!</definedName>
    <definedName name="_16__123Graph_BREALEX_WAGE" localSheetId="5" hidden="1">#REF!</definedName>
    <definedName name="_16__123Graph_BREALEX_WAGE" localSheetId="1" hidden="1">#REF!</definedName>
    <definedName name="_16__123Graph_BREALEX_WAGE" localSheetId="6" hidden="1">#REF!</definedName>
    <definedName name="_16__123Graph_BREALEX_WAGE" localSheetId="3" hidden="1">#REF!</definedName>
    <definedName name="_16__123Graph_BREALEX_WAGE" localSheetId="2" hidden="1">#REF!</definedName>
    <definedName name="_16__123Graph_BREALEX_WAGE" hidden="1">#REF!</definedName>
    <definedName name="_16__123Graph_CCHART_2" localSheetId="0" hidden="1">#REF!</definedName>
    <definedName name="_16__123Graph_CCHART_2" localSheetId="5" hidden="1">#REF!</definedName>
    <definedName name="_16__123Graph_CCHART_2" localSheetId="3" hidden="1">#REF!</definedName>
    <definedName name="_16__123Graph_CCHART_2" localSheetId="2" hidden="1">#REF!</definedName>
    <definedName name="_16__123Graph_CCHART_2" hidden="1">#REF!</definedName>
    <definedName name="_16__123Graph_XCHART_1" localSheetId="0" hidden="1">#REF!</definedName>
    <definedName name="_16__123Graph_XCHART_1" localSheetId="5" hidden="1">#REF!</definedName>
    <definedName name="_16__123Graph_XCHART_1" localSheetId="3" hidden="1">#REF!</definedName>
    <definedName name="_16__123Graph_XCHART_1" localSheetId="2" hidden="1">#REF!</definedName>
    <definedName name="_16__123Graph_XCHART_1" hidden="1">#REF!</definedName>
    <definedName name="_1685__0_S" localSheetId="0" hidden="1">#REF!</definedName>
    <definedName name="_1685__0_S" localSheetId="5" hidden="1">#REF!</definedName>
    <definedName name="_1685__0_S" localSheetId="1" hidden="1">#REF!</definedName>
    <definedName name="_1685__0_S" localSheetId="6" hidden="1">#REF!</definedName>
    <definedName name="_1685__0_S" localSheetId="3" hidden="1">#REF!</definedName>
    <definedName name="_1685__0_S" localSheetId="2" hidden="1">#REF!</definedName>
    <definedName name="_1685__0_S" hidden="1">#REF!</definedName>
    <definedName name="_17" localSheetId="5" hidden="1">#REF!</definedName>
    <definedName name="_17" localSheetId="3" hidden="1">#REF!</definedName>
    <definedName name="_17" localSheetId="2" hidden="1">#REF!</definedName>
    <definedName name="_17" hidden="1">#REF!</definedName>
    <definedName name="_18" localSheetId="5" hidden="1">#REF!</definedName>
    <definedName name="_18" localSheetId="3" hidden="1">#REF!</definedName>
    <definedName name="_18" localSheetId="2" hidden="1">#REF!</definedName>
    <definedName name="_18" hidden="1">#REF!</definedName>
    <definedName name="_18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" localSheetId="5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" localSheetId="6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_123Graph_XCHART_1" localSheetId="0" hidden="1">#REF!</definedName>
    <definedName name="_18__123Graph_XCHART_1" localSheetId="5" hidden="1">#REF!</definedName>
    <definedName name="_18__123Graph_XCHART_1" localSheetId="1" hidden="1">#REF!</definedName>
    <definedName name="_18__123Graph_XCHART_1" localSheetId="6" hidden="1">#REF!</definedName>
    <definedName name="_18__123Graph_XCHART_1" localSheetId="3" hidden="1">#REF!</definedName>
    <definedName name="_18__123Graph_XCHART_1" localSheetId="2" hidden="1">#REF!</definedName>
    <definedName name="_18__123Graph_XCHART_1" hidden="1">#REF!</definedName>
    <definedName name="_18__123Graph_XCHART_2" localSheetId="0" hidden="1">#REF!</definedName>
    <definedName name="_18__123Graph_XCHART_2" localSheetId="5" hidden="1">#REF!</definedName>
    <definedName name="_18__123Graph_XCHART_2" localSheetId="3" hidden="1">#REF!</definedName>
    <definedName name="_18__123Graph_XCHART_2" localSheetId="2" hidden="1">#REF!</definedName>
    <definedName name="_18__123Graph_XCHART_2" hidden="1">#REF!</definedName>
    <definedName name="_19" localSheetId="0" hidden="1">#REF!</definedName>
    <definedName name="_19" localSheetId="5" hidden="1">#REF!</definedName>
    <definedName name="_19" localSheetId="3" hidden="1">#REF!</definedName>
    <definedName name="_19" localSheetId="2" hidden="1">#REF!</definedName>
    <definedName name="_19" hidden="1">#REF!</definedName>
    <definedName name="_19__123Graph_CCHART_1" localSheetId="0" hidden="1">#REF!</definedName>
    <definedName name="_19__123Graph_CCHART_1" localSheetId="5" hidden="1">#REF!</definedName>
    <definedName name="_19__123Graph_CCHART_1" localSheetId="3" hidden="1">#REF!</definedName>
    <definedName name="_19__123Graph_CCHART_1" localSheetId="2" hidden="1">#REF!</definedName>
    <definedName name="_19__123Graph_CCHART_1" hidden="1">#REF!</definedName>
    <definedName name="_19__123Graph_XREALEX_WAGE" localSheetId="0" hidden="1">#REF!</definedName>
    <definedName name="_19__123Graph_XREALEX_WAGE" localSheetId="5" hidden="1">#REF!</definedName>
    <definedName name="_19__123Graph_XREALEX_WAGE" localSheetId="1" hidden="1">#REF!</definedName>
    <definedName name="_19__123Graph_XREALEX_WAGE" localSheetId="6" hidden="1">#REF!</definedName>
    <definedName name="_19__123Graph_XREALEX_WAGE" localSheetId="3" hidden="1">#REF!</definedName>
    <definedName name="_19__123Graph_XREALEX_WAGE" localSheetId="2" hidden="1">#REF!</definedName>
    <definedName name="_19__123Graph_XREALEX_WAGE" hidden="1">#REF!</definedName>
    <definedName name="_2" localSheetId="5" hidden="1">#REF!</definedName>
    <definedName name="_2" localSheetId="1" hidden="1">#REF!</definedName>
    <definedName name="_2" localSheetId="6" hidden="1">#REF!</definedName>
    <definedName name="_2" localSheetId="3" hidden="1">#REF!</definedName>
    <definedName name="_2" localSheetId="2" hidden="1">#REF!</definedName>
    <definedName name="_2" hidden="1">#REF!</definedName>
    <definedName name="_2__123Graph_ACHART_1" localSheetId="0" hidden="1">#REF!</definedName>
    <definedName name="_2__123Graph_ACHART_1" localSheetId="5" hidden="1">#REF!</definedName>
    <definedName name="_2__123Graph_ACHART_1" localSheetId="3" hidden="1">#REF!</definedName>
    <definedName name="_2__123Graph_ACHART_1" localSheetId="2" hidden="1">#REF!</definedName>
    <definedName name="_2__123Graph_ACHART_1" hidden="1">#REF!</definedName>
    <definedName name="_20__123Graph_BREALEX_WAGE" localSheetId="0" hidden="1">#REF!</definedName>
    <definedName name="_20__123Graph_BREALEX_WAGE" localSheetId="5" hidden="1">#REF!</definedName>
    <definedName name="_20__123Graph_BREALEX_WAGE" localSheetId="1" hidden="1">#REF!</definedName>
    <definedName name="_20__123Graph_BREALEX_WAGE" localSheetId="6" hidden="1">#REF!</definedName>
    <definedName name="_20__123Graph_BREALEX_WAGE" localSheetId="3" hidden="1">#REF!</definedName>
    <definedName name="_20__123Graph_BREALEX_WAGE" localSheetId="2" hidden="1">#REF!</definedName>
    <definedName name="_20__123Graph_BREALEX_WAGE" hidden="1">#REF!</definedName>
    <definedName name="_20__123Graph_XCHART_2" localSheetId="0" hidden="1">#REF!</definedName>
    <definedName name="_20__123Graph_XCHART_2" localSheetId="5" hidden="1">#REF!</definedName>
    <definedName name="_20__123Graph_XCHART_2" localSheetId="3" hidden="1">#REF!</definedName>
    <definedName name="_20__123Graph_XCHART_2" localSheetId="2" hidden="1">#REF!</definedName>
    <definedName name="_20__123Graph_XCHART_2" hidden="1">#REF!</definedName>
    <definedName name="_21" localSheetId="5" hidden="1">#REF!</definedName>
    <definedName name="_21" localSheetId="3" hidden="1">#REF!</definedName>
    <definedName name="_21" localSheetId="2" hidden="1">#REF!</definedName>
    <definedName name="_21" hidden="1">#REF!</definedName>
    <definedName name="_22" localSheetId="5" hidden="1">#REF!</definedName>
    <definedName name="_22" localSheetId="3" hidden="1">#REF!</definedName>
    <definedName name="_22" localSheetId="2" hidden="1">#REF!</definedName>
    <definedName name="_22" hidden="1">#REF!</definedName>
    <definedName name="_22__123Graph_CCHART_2" localSheetId="0" hidden="1">#REF!</definedName>
    <definedName name="_22__123Graph_CCHART_2" localSheetId="5" hidden="1">#REF!</definedName>
    <definedName name="_22__123Graph_CCHART_2" localSheetId="3" hidden="1">#REF!</definedName>
    <definedName name="_22__123Graph_CCHART_2" localSheetId="2" hidden="1">#REF!</definedName>
    <definedName name="_22__123Graph_CCHART_2" hidden="1">#REF!</definedName>
    <definedName name="_22__123Graph_XREALEX_WAGE" localSheetId="0" hidden="1">#REF!</definedName>
    <definedName name="_22__123Graph_XREALEX_WAGE" localSheetId="5" hidden="1">#REF!</definedName>
    <definedName name="_22__123Graph_XREALEX_WAGE" localSheetId="1" hidden="1">#REF!</definedName>
    <definedName name="_22__123Graph_XREALEX_WAGE" localSheetId="6" hidden="1">#REF!</definedName>
    <definedName name="_22__123Graph_XREALEX_WAGE" localSheetId="3" hidden="1">#REF!</definedName>
    <definedName name="_22__123Graph_XREALEX_WAGE" localSheetId="2" hidden="1">#REF!</definedName>
    <definedName name="_22__123Graph_XREALEX_WAGE" hidden="1">#REF!</definedName>
    <definedName name="_23" localSheetId="5" hidden="1">#REF!</definedName>
    <definedName name="_23" localSheetId="3" hidden="1">#REF!</definedName>
    <definedName name="_23" localSheetId="2" hidden="1">#REF!</definedName>
    <definedName name="_23" hidden="1">#REF!</definedName>
    <definedName name="_23__123Graph_CCHART_1" localSheetId="0" hidden="1">#REF!</definedName>
    <definedName name="_23__123Graph_CCHART_1" localSheetId="5" hidden="1">#REF!</definedName>
    <definedName name="_23__123Graph_CCHART_1" localSheetId="3" hidden="1">#REF!</definedName>
    <definedName name="_23__123Graph_CCHART_1" localSheetId="2" hidden="1">#REF!</definedName>
    <definedName name="_23__123Graph_CCHART_1" hidden="1">#REF!</definedName>
    <definedName name="_24" localSheetId="5" hidden="1">#REF!</definedName>
    <definedName name="_24" localSheetId="3" hidden="1">#REF!</definedName>
    <definedName name="_24" localSheetId="2" hidden="1">#REF!</definedName>
    <definedName name="_24" hidden="1">#REF!</definedName>
    <definedName name="_25" localSheetId="5" hidden="1">#REF!</definedName>
    <definedName name="_25" localSheetId="3" hidden="1">#REF!</definedName>
    <definedName name="_25" localSheetId="2" hidden="1">#REF!</definedName>
    <definedName name="_25" hidden="1">#REF!</definedName>
    <definedName name="_25__123Graph_XCHART_1" localSheetId="0" hidden="1">#REF!</definedName>
    <definedName name="_25__123Graph_XCHART_1" localSheetId="5" hidden="1">#REF!</definedName>
    <definedName name="_25__123Graph_XCHART_1" localSheetId="3" hidden="1">#REF!</definedName>
    <definedName name="_25__123Graph_XCHART_1" localSheetId="2" hidden="1">#REF!</definedName>
    <definedName name="_25__123Graph_XCHART_1" hidden="1">#REF!</definedName>
    <definedName name="_26" localSheetId="5" hidden="1">#REF!</definedName>
    <definedName name="_26" localSheetId="3" hidden="1">#REF!</definedName>
    <definedName name="_26" localSheetId="2" hidden="1">#REF!</definedName>
    <definedName name="_26" hidden="1">#REF!</definedName>
    <definedName name="_26__123Graph_CCHART_2" localSheetId="0" hidden="1">#REF!</definedName>
    <definedName name="_26__123Graph_CCHART_2" localSheetId="5" hidden="1">#REF!</definedName>
    <definedName name="_26__123Graph_CCHART_2" localSheetId="3" hidden="1">#REF!</definedName>
    <definedName name="_26__123Graph_CCHART_2" localSheetId="2" hidden="1">#REF!</definedName>
    <definedName name="_26__123Graph_CCHART_2" hidden="1">#REF!</definedName>
    <definedName name="_27" localSheetId="5" hidden="1">#REF!</definedName>
    <definedName name="_27" localSheetId="3" hidden="1">#REF!</definedName>
    <definedName name="_27" localSheetId="2" hidden="1">#REF!</definedName>
    <definedName name="_27" hidden="1">#REF!</definedName>
    <definedName name="_28" localSheetId="5" hidden="1">#REF!</definedName>
    <definedName name="_28" localSheetId="3" hidden="1">#REF!</definedName>
    <definedName name="_28" localSheetId="2" hidden="1">#REF!</definedName>
    <definedName name="_28" hidden="1">#REF!</definedName>
    <definedName name="_28__123Graph_XCHART_2" localSheetId="0" hidden="1">#REF!</definedName>
    <definedName name="_28__123Graph_XCHART_2" localSheetId="5" hidden="1">#REF!</definedName>
    <definedName name="_28__123Graph_XCHART_2" localSheetId="3" hidden="1">#REF!</definedName>
    <definedName name="_28__123Graph_XCHART_2" localSheetId="2" hidden="1">#REF!</definedName>
    <definedName name="_28__123Graph_XCHART_2" hidden="1">#REF!</definedName>
    <definedName name="_29" localSheetId="5" hidden="1">#REF!</definedName>
    <definedName name="_29" localSheetId="3" hidden="1">#REF!</definedName>
    <definedName name="_29" localSheetId="2" hidden="1">#REF!</definedName>
    <definedName name="_29" hidden="1">#REF!</definedName>
    <definedName name="_29__123Graph_XCHART_1" localSheetId="0" hidden="1">#REF!</definedName>
    <definedName name="_29__123Graph_XCHART_1" localSheetId="5" hidden="1">#REF!</definedName>
    <definedName name="_29__123Graph_XCHART_1" localSheetId="3" hidden="1">#REF!</definedName>
    <definedName name="_29__123Graph_XCHART_1" localSheetId="2" hidden="1">#REF!</definedName>
    <definedName name="_29__123Graph_XCHART_1" hidden="1">#REF!</definedName>
    <definedName name="_3" localSheetId="5" hidden="1">#REF!</definedName>
    <definedName name="_3" localSheetId="3" hidden="1">#REF!</definedName>
    <definedName name="_3" localSheetId="2" hidden="1">#REF!</definedName>
    <definedName name="_3" hidden="1">#REF!</definedName>
    <definedName name="_3__123Graph_ACHART_1" localSheetId="0" hidden="1">#REF!</definedName>
    <definedName name="_3__123Graph_ACHART_1" localSheetId="5" hidden="1">#REF!</definedName>
    <definedName name="_3__123Graph_ACHART_1" localSheetId="3" hidden="1">#REF!</definedName>
    <definedName name="_3__123Graph_ACHART_1" localSheetId="2" hidden="1">#REF!</definedName>
    <definedName name="_3__123Graph_ACHART_1" hidden="1">#REF!</definedName>
    <definedName name="_30__123Graph_XREALEX_WAGE" localSheetId="0" hidden="1">#REF!</definedName>
    <definedName name="_30__123Graph_XREALEX_WAGE" localSheetId="5" hidden="1">#REF!</definedName>
    <definedName name="_30__123Graph_XREALEX_WAGE" localSheetId="1" hidden="1">#REF!</definedName>
    <definedName name="_30__123Graph_XREALEX_WAGE" localSheetId="6" hidden="1">#REF!</definedName>
    <definedName name="_30__123Graph_XREALEX_WAGE" localSheetId="3" hidden="1">#REF!</definedName>
    <definedName name="_30__123Graph_XREALEX_WAGE" localSheetId="2" hidden="1">#REF!</definedName>
    <definedName name="_30__123Graph_XREALEX_WAGE" hidden="1">#REF!</definedName>
    <definedName name="_31" localSheetId="5" hidden="1">#REF!</definedName>
    <definedName name="_31" localSheetId="3" hidden="1">#REF!</definedName>
    <definedName name="_31" localSheetId="2" hidden="1">#REF!</definedName>
    <definedName name="_31" hidden="1">#REF!</definedName>
    <definedName name="_32" localSheetId="5" hidden="1">#REF!</definedName>
    <definedName name="_32" localSheetId="3" hidden="1">#REF!</definedName>
    <definedName name="_32" localSheetId="2" hidden="1">#REF!</definedName>
    <definedName name="_32" hidden="1">#REF!</definedName>
    <definedName name="_32__123Graph_XCHART_2" localSheetId="0" hidden="1">#REF!</definedName>
    <definedName name="_32__123Graph_XCHART_2" localSheetId="5" hidden="1">#REF!</definedName>
    <definedName name="_32__123Graph_XCHART_2" localSheetId="3" hidden="1">#REF!</definedName>
    <definedName name="_32__123Graph_XCHART_2" localSheetId="2" hidden="1">#REF!</definedName>
    <definedName name="_32__123Graph_XCHART_2" hidden="1">#REF!</definedName>
    <definedName name="_33" localSheetId="5" hidden="1">#REF!</definedName>
    <definedName name="_33" localSheetId="3" hidden="1">#REF!</definedName>
    <definedName name="_33" localSheetId="2" hidden="1">#REF!</definedName>
    <definedName name="_33" hidden="1">#REF!</definedName>
    <definedName name="_34" localSheetId="5" hidden="1">#REF!</definedName>
    <definedName name="_34" localSheetId="3" hidden="1">#REF!</definedName>
    <definedName name="_34" localSheetId="2" hidden="1">#REF!</definedName>
    <definedName name="_34" hidden="1">#REF!</definedName>
    <definedName name="_35" localSheetId="5" hidden="1">#REF!</definedName>
    <definedName name="_35" localSheetId="3" hidden="1">#REF!</definedName>
    <definedName name="_35" localSheetId="2" hidden="1">#REF!</definedName>
    <definedName name="_35" hidden="1">#REF!</definedName>
    <definedName name="_35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??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??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localSheetId="5" hidden="1">#REF!</definedName>
    <definedName name="_36" localSheetId="1" hidden="1">#REF!</definedName>
    <definedName name="_36" localSheetId="6" hidden="1">#REF!</definedName>
    <definedName name="_36" localSheetId="3" hidden="1">#REF!</definedName>
    <definedName name="_36" localSheetId="2" hidden="1">#REF!</definedName>
    <definedName name="_36" hidden="1">#REF!</definedName>
    <definedName name="_36__123Graph_XREALEX_WAGE" localSheetId="0" hidden="1">#REF!</definedName>
    <definedName name="_36__123Graph_XREALEX_WAGE" localSheetId="5" hidden="1">#REF!</definedName>
    <definedName name="_36__123Graph_XREALEX_WAGE" localSheetId="1" hidden="1">#REF!</definedName>
    <definedName name="_36__123Graph_XREALEX_WAGE" localSheetId="6" hidden="1">#REF!</definedName>
    <definedName name="_36__123Graph_XREALEX_WAGE" localSheetId="3" hidden="1">#REF!</definedName>
    <definedName name="_36__123Graph_XREALEX_WAGE" localSheetId="2" hidden="1">#REF!</definedName>
    <definedName name="_36__123Graph_XREALEX_WAGE" hidden="1">#REF!</definedName>
    <definedName name="_37" localSheetId="0" hidden="1">#REF!</definedName>
    <definedName name="_37" localSheetId="5" hidden="1">#REF!</definedName>
    <definedName name="_37" localSheetId="3" hidden="1">#REF!</definedName>
    <definedName name="_37" localSheetId="2" hidden="1">#REF!</definedName>
    <definedName name="_37" hidden="1">#REF!</definedName>
    <definedName name="_38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???" localSheetId="5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???" localSheetId="6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localSheetId="5" hidden="1">#REF!</definedName>
    <definedName name="_39" localSheetId="1" hidden="1">#REF!</definedName>
    <definedName name="_39" localSheetId="6" hidden="1">#REF!</definedName>
    <definedName name="_39" localSheetId="3" hidden="1">#REF!</definedName>
    <definedName name="_39" localSheetId="2" hidden="1">#REF!</definedName>
    <definedName name="_39" hidden="1">#REF!</definedName>
    <definedName name="_4" localSheetId="0" hidden="1">#REF!</definedName>
    <definedName name="_4" localSheetId="5" hidden="1">#REF!</definedName>
    <definedName name="_4" localSheetId="3" hidden="1">#REF!</definedName>
    <definedName name="_4" localSheetId="2" hidden="1">#REF!</definedName>
    <definedName name="_4" hidden="1">#REF!</definedName>
    <definedName name="_4__123Graph_ACHART_2" localSheetId="0" hidden="1">#REF!</definedName>
    <definedName name="_4__123Graph_ACHART_2" localSheetId="5" hidden="1">#REF!</definedName>
    <definedName name="_4__123Graph_ACHART_2" localSheetId="3" hidden="1">#REF!</definedName>
    <definedName name="_4__123Graph_ACHART_2" localSheetId="2" hidden="1">#REF!</definedName>
    <definedName name="_4__123Graph_ACHART_2" hidden="1">#REF!</definedName>
    <definedName name="_41" localSheetId="5" hidden="1">#REF!</definedName>
    <definedName name="_41" localSheetId="3" hidden="1">#REF!</definedName>
    <definedName name="_41" localSheetId="2" hidden="1">#REF!</definedName>
    <definedName name="_41" hidden="1">#REF!</definedName>
    <definedName name="_43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_??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_??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localSheetId="5" hidden="1">#REF!</definedName>
    <definedName name="_435__0_S" localSheetId="1" hidden="1">#REF!</definedName>
    <definedName name="_435__0_S" localSheetId="6" hidden="1">#REF!</definedName>
    <definedName name="_435__0_S" localSheetId="3" hidden="1">#REF!</definedName>
    <definedName name="_435__0_S" localSheetId="2" hidden="1">#REF!</definedName>
    <definedName name="_435__0_S" hidden="1">#REF!</definedName>
    <definedName name="_440__0_S" localSheetId="0" hidden="1">#REF!</definedName>
    <definedName name="_440__0_S" localSheetId="5" hidden="1">#REF!</definedName>
    <definedName name="_440__0_S" localSheetId="1" hidden="1">#REF!</definedName>
    <definedName name="_440__0_S" localSheetId="6" hidden="1">#REF!</definedName>
    <definedName name="_440__0_S" localSheetId="3" hidden="1">#REF!</definedName>
    <definedName name="_440__0_S" localSheetId="2" hidden="1">#REF!</definedName>
    <definedName name="_440__0_S" hidden="1">#REF!</definedName>
    <definedName name="_45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5_???" localSheetId="5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5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5_???" localSheetId="6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5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5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localSheetId="5" hidden="1">#REF!</definedName>
    <definedName name="_49" localSheetId="1" hidden="1">#REF!</definedName>
    <definedName name="_49" localSheetId="6" hidden="1">#REF!</definedName>
    <definedName name="_49" localSheetId="3" hidden="1">#REF!</definedName>
    <definedName name="_49" localSheetId="2" hidden="1">#REF!</definedName>
    <definedName name="_49" hidden="1">#REF!</definedName>
    <definedName name="_5" localSheetId="0" hidden="1">#REF!</definedName>
    <definedName name="_5" localSheetId="5" hidden="1">#REF!</definedName>
    <definedName name="_5" localSheetId="3" hidden="1">#REF!</definedName>
    <definedName name="_5" localSheetId="2" hidden="1">#REF!</definedName>
    <definedName name="_5" hidden="1">#REF!</definedName>
    <definedName name="_5__123Graph_AREALEX_WAGE" localSheetId="0" hidden="1">#REF!</definedName>
    <definedName name="_5__123Graph_AREALEX_WAGE" localSheetId="5" hidden="1">#REF!</definedName>
    <definedName name="_5__123Graph_AREALEX_WAGE" localSheetId="1" hidden="1">#REF!</definedName>
    <definedName name="_5__123Graph_AREALEX_WAGE" localSheetId="6" hidden="1">#REF!</definedName>
    <definedName name="_5__123Graph_AREALEX_WAGE" localSheetId="3" hidden="1">#REF!</definedName>
    <definedName name="_5__123Graph_AREALEX_WAGE" localSheetId="2" hidden="1">#REF!</definedName>
    <definedName name="_5__123Graph_AREALEX_WAGE" hidden="1">#REF!</definedName>
    <definedName name="_50" localSheetId="5" hidden="1">#REF!</definedName>
    <definedName name="_50" localSheetId="3" hidden="1">#REF!</definedName>
    <definedName name="_50" localSheetId="2" hidden="1">#REF!</definedName>
    <definedName name="_50" hidden="1">#REF!</definedName>
    <definedName name="_51" localSheetId="5" hidden="1">#REF!</definedName>
    <definedName name="_51" localSheetId="3" hidden="1">#REF!</definedName>
    <definedName name="_51" localSheetId="2" hidden="1">#REF!</definedName>
    <definedName name="_51" hidden="1">#REF!</definedName>
    <definedName name="_583__0_S" localSheetId="0" hidden="1">#REF!</definedName>
    <definedName name="_583__0_S" localSheetId="5" hidden="1">#REF!</definedName>
    <definedName name="_583__0_S" localSheetId="1" hidden="1">#REF!</definedName>
    <definedName name="_583__0_S" localSheetId="6" hidden="1">#REF!</definedName>
    <definedName name="_583__0_S" localSheetId="3" hidden="1">#REF!</definedName>
    <definedName name="_583__0_S" localSheetId="2" hidden="1">#REF!</definedName>
    <definedName name="_583__0_S" hidden="1">#REF!</definedName>
    <definedName name="_6" localSheetId="5" hidden="1">#REF!</definedName>
    <definedName name="_6" localSheetId="3" hidden="1">#REF!</definedName>
    <definedName name="_6" localSheetId="2" hidden="1">#REF!</definedName>
    <definedName name="_6" hidden="1">#REF!</definedName>
    <definedName name="_6__123Graph_ACHART_2" localSheetId="0" hidden="1">#REF!</definedName>
    <definedName name="_6__123Graph_ACHART_2" localSheetId="5" hidden="1">#REF!</definedName>
    <definedName name="_6__123Graph_ACHART_2" localSheetId="3" hidden="1">#REF!</definedName>
    <definedName name="_6__123Graph_ACHART_2" localSheetId="2" hidden="1">#REF!</definedName>
    <definedName name="_6__123Graph_ACHART_2" hidden="1">#REF!</definedName>
    <definedName name="_6__123Graph_AREALEX_WAGE" localSheetId="0" hidden="1">#REF!</definedName>
    <definedName name="_6__123Graph_AREALEX_WAGE" localSheetId="5" hidden="1">#REF!</definedName>
    <definedName name="_6__123Graph_AREALEX_WAGE" localSheetId="1" hidden="1">#REF!</definedName>
    <definedName name="_6__123Graph_AREALEX_WAGE" localSheetId="6" hidden="1">#REF!</definedName>
    <definedName name="_6__123Graph_AREALEX_WAGE" localSheetId="3" hidden="1">#REF!</definedName>
    <definedName name="_6__123Graph_AREALEX_WAGE" localSheetId="2" hidden="1">#REF!</definedName>
    <definedName name="_6__123Graph_AREALEX_WAGE" hidden="1">#REF!</definedName>
    <definedName name="_6260__0_S" localSheetId="0" hidden="1">#REF!</definedName>
    <definedName name="_6260__0_S" localSheetId="5" hidden="1">#REF!</definedName>
    <definedName name="_6260__0_S" localSheetId="1" hidden="1">#REF!</definedName>
    <definedName name="_6260__0_S" localSheetId="6" hidden="1">#REF!</definedName>
    <definedName name="_6260__0_S" localSheetId="3" hidden="1">#REF!</definedName>
    <definedName name="_6260__0_S" localSheetId="2" hidden="1">#REF!</definedName>
    <definedName name="_6260__0_S" hidden="1">#REF!</definedName>
    <definedName name="_63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63_??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63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63_??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63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63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localSheetId="5" hidden="1">#REF!</definedName>
    <definedName name="_7" localSheetId="1" hidden="1">#REF!</definedName>
    <definedName name="_7" localSheetId="6" hidden="1">#REF!</definedName>
    <definedName name="_7" localSheetId="3" hidden="1">#REF!</definedName>
    <definedName name="_7" localSheetId="2" hidden="1">#REF!</definedName>
    <definedName name="_7" hidden="1">#REF!</definedName>
    <definedName name="_7__123Graph_BCHART_1" localSheetId="0" hidden="1">#REF!</definedName>
    <definedName name="_7__123Graph_BCHART_1" localSheetId="5" hidden="1">#REF!</definedName>
    <definedName name="_7__123Graph_BCHART_1" localSheetId="3" hidden="1">#REF!</definedName>
    <definedName name="_7__123Graph_BCHART_1" localSheetId="2" hidden="1">#REF!</definedName>
    <definedName name="_7__123Graph_BCHART_1" hidden="1">#REF!</definedName>
    <definedName name="_70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0_???" localSheetId="5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0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0_???" localSheetId="6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0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0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3_??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3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3_??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3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3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localSheetId="5" hidden="1">#REF!</definedName>
    <definedName name="_8" localSheetId="1" hidden="1">#REF!</definedName>
    <definedName name="_8" localSheetId="6" hidden="1">#REF!</definedName>
    <definedName name="_8" localSheetId="3" hidden="1">#REF!</definedName>
    <definedName name="_8" localSheetId="2" hidden="1">#REF!</definedName>
    <definedName name="_8" hidden="1">#REF!</definedName>
    <definedName name="_8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_123Graph_AREALEX_WAGE" localSheetId="0" hidden="1">#REF!</definedName>
    <definedName name="_8__123Graph_AREALEX_WAGE" localSheetId="5" hidden="1">#REF!</definedName>
    <definedName name="_8__123Graph_AREALEX_WAGE" localSheetId="1" hidden="1">#REF!</definedName>
    <definedName name="_8__123Graph_AREALEX_WAGE" localSheetId="6" hidden="1">#REF!</definedName>
    <definedName name="_8__123Graph_AREALEX_WAGE" localSheetId="3" hidden="1">#REF!</definedName>
    <definedName name="_8__123Graph_AREALEX_WAGE" localSheetId="2" hidden="1">#REF!</definedName>
    <definedName name="_8__123Graph_AREALEX_WAGE" hidden="1">#REF!</definedName>
    <definedName name="_8__123Graph_BCHART_1" localSheetId="0" hidden="1">#REF!</definedName>
    <definedName name="_8__123Graph_BCHART_1" localSheetId="5" hidden="1">#REF!</definedName>
    <definedName name="_8__123Graph_BCHART_1" localSheetId="3" hidden="1">#REF!</definedName>
    <definedName name="_8__123Graph_BCHART_1" localSheetId="2" hidden="1">#REF!</definedName>
    <definedName name="_8__123Graph_BCHART_1" hidden="1">#REF!</definedName>
    <definedName name="_80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0_???" localSheetId="5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0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0_???" localSheetId="6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0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0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localSheetId="5" hidden="1">#REF!</definedName>
    <definedName name="_9" localSheetId="1" hidden="1">#REF!</definedName>
    <definedName name="_9" localSheetId="6" hidden="1">#REF!</definedName>
    <definedName name="_9" localSheetId="3" hidden="1">#REF!</definedName>
    <definedName name="_9" localSheetId="2" hidden="1">#REF!</definedName>
    <definedName name="_9" hidden="1">#REF!</definedName>
    <definedName name="_9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" localSheetId="5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" localSheetId="6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_123Graph_BCHART_2" localSheetId="0" hidden="1">#REF!</definedName>
    <definedName name="_9__123Graph_BCHART_2" localSheetId="5" hidden="1">#REF!</definedName>
    <definedName name="_9__123Graph_BCHART_2" localSheetId="1" hidden="1">#REF!</definedName>
    <definedName name="_9__123Graph_BCHART_2" localSheetId="6" hidden="1">#REF!</definedName>
    <definedName name="_9__123Graph_BCHART_2" localSheetId="3" hidden="1">#REF!</definedName>
    <definedName name="_9__123Graph_BCHART_2" localSheetId="2" hidden="1">#REF!</definedName>
    <definedName name="_9__123Graph_BCHART_2" hidden="1">#REF!</definedName>
    <definedName name="_A1" localSheetId="0" hidden="1">#REF!</definedName>
    <definedName name="_A1" localSheetId="5" hidden="1">#REF!</definedName>
    <definedName name="_A1" localSheetId="1" hidden="1">#REF!</definedName>
    <definedName name="_A1" localSheetId="6" hidden="1">#REF!</definedName>
    <definedName name="_A1" localSheetId="3" hidden="1">#REF!</definedName>
    <definedName name="_A1" localSheetId="2" hidden="1">#REF!</definedName>
    <definedName name="_A1" hidden="1">#REF!</definedName>
    <definedName name="_a12" localSheetId="0" hidden="1">{"'Monthly 1997'!$A$3:$S$89"}</definedName>
    <definedName name="_a12" localSheetId="5" hidden="1">{"'Monthly 1997'!$A$3:$S$89"}</definedName>
    <definedName name="_a12" localSheetId="1" hidden="1">{"'Monthly 1997'!$A$3:$S$89"}</definedName>
    <definedName name="_a12" localSheetId="6" hidden="1">{"'Monthly 1997'!$A$3:$S$89"}</definedName>
    <definedName name="_a12" localSheetId="3" hidden="1">{"'Monthly 1997'!$A$3:$S$89"}</definedName>
    <definedName name="_a12" localSheetId="2" hidden="1">{"'Monthly 1997'!$A$3:$S$89"}</definedName>
    <definedName name="_a12" hidden="1">{"'Monthly 1997'!$A$3:$S$89"}</definedName>
    <definedName name="_A3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3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3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3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3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3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localSheetId="0" hidden="1">{#N/A,#N/A,FALSE,"BODY"}</definedName>
    <definedName name="_A61" localSheetId="5" hidden="1">{#N/A,#N/A,FALSE,"BODY"}</definedName>
    <definedName name="_A61" localSheetId="1" hidden="1">{#N/A,#N/A,FALSE,"BODY"}</definedName>
    <definedName name="_A61" localSheetId="6" hidden="1">{#N/A,#N/A,FALSE,"BODY"}</definedName>
    <definedName name="_A61" localSheetId="3" hidden="1">{#N/A,#N/A,FALSE,"BODY"}</definedName>
    <definedName name="_A61" localSheetId="2" hidden="1">{#N/A,#N/A,FALSE,"BODY"}</definedName>
    <definedName name="_A61" hidden="1">{#N/A,#N/A,FALSE,"BODY"}</definedName>
    <definedName name="_add21" localSheetId="0" hidden="1">#REF!</definedName>
    <definedName name="_add21" localSheetId="5" hidden="1">#REF!</definedName>
    <definedName name="_add21" localSheetId="1" hidden="1">#REF!</definedName>
    <definedName name="_add21" localSheetId="6" hidden="1">#REF!</definedName>
    <definedName name="_add21" localSheetId="3" hidden="1">#REF!</definedName>
    <definedName name="_add21" localSheetId="2" hidden="1">#REF!</definedName>
    <definedName name="_add21" hidden="1">#REF!</definedName>
    <definedName name="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1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1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localSheetId="5" hidden="1">#REF!</definedName>
    <definedName name="_Dist_Bin" localSheetId="1" hidden="1">#REF!</definedName>
    <definedName name="_Dist_Bin" localSheetId="6" hidden="1">#REF!</definedName>
    <definedName name="_Dist_Bin" localSheetId="3" hidden="1">#REF!</definedName>
    <definedName name="_Dist_Bin" localSheetId="2" hidden="1">#REF!</definedName>
    <definedName name="_Dist_Bin" hidden="1">#REF!</definedName>
    <definedName name="_Dist_Values" localSheetId="0" hidden="1">#REF!</definedName>
    <definedName name="_Dist_Values" localSheetId="5" hidden="1">#REF!</definedName>
    <definedName name="_Dist_Values" localSheetId="1" hidden="1">#REF!</definedName>
    <definedName name="_Dist_Values" localSheetId="6" hidden="1">#REF!</definedName>
    <definedName name="_Dist_Values" localSheetId="3" hidden="1">#REF!</definedName>
    <definedName name="_Dist_Values" localSheetId="2" hidden="1">#REF!</definedName>
    <definedName name="_Dist_Values" hidden="1">#REF!</definedName>
    <definedName name="_F" localSheetId="0" hidden="1">#REF!</definedName>
    <definedName name="_F" localSheetId="5" hidden="1">#REF!</definedName>
    <definedName name="_F" localSheetId="1" hidden="1">#REF!</definedName>
    <definedName name="_F" localSheetId="6" hidden="1">#REF!</definedName>
    <definedName name="_F" localSheetId="3" hidden="1">#REF!</definedName>
    <definedName name="_F" localSheetId="2" hidden="1">#REF!</definedName>
    <definedName name="_F" hidden="1">#REF!</definedName>
    <definedName name="_Fill" localSheetId="0" hidden="1">#REF!</definedName>
    <definedName name="_Fill" localSheetId="5" hidden="1">#REF!</definedName>
    <definedName name="_Fill" localSheetId="1" hidden="1">#REF!</definedName>
    <definedName name="_Fill" localSheetId="6" hidden="1">#REF!</definedName>
    <definedName name="_Fill" localSheetId="3" hidden="1">#REF!</definedName>
    <definedName name="_Fill" localSheetId="2" hidden="1">#REF!</definedName>
    <definedName name="_Fill" hidden="1">#REF!</definedName>
    <definedName name="_FilterDatabase_1" localSheetId="0" hidden="1">Манзилли!$C$6:$AG$6</definedName>
    <definedName name="_FilterDatabase_1" localSheetId="5" hidden="1">'Манзилли (2)'!$C$7:$AD$7</definedName>
    <definedName name="_INT2" localSheetId="0" hidden="1">{#N/A,#N/A,TRUE,"일정"}</definedName>
    <definedName name="_INT2" localSheetId="5" hidden="1">{#N/A,#N/A,TRUE,"일정"}</definedName>
    <definedName name="_INT2" localSheetId="1" hidden="1">{#N/A,#N/A,TRUE,"일정"}</definedName>
    <definedName name="_INT2" localSheetId="6" hidden="1">{#N/A,#N/A,TRUE,"일정"}</definedName>
    <definedName name="_INT2" localSheetId="3" hidden="1">{#N/A,#N/A,TRUE,"일정"}</definedName>
    <definedName name="_INT2" localSheetId="2" hidden="1">{#N/A,#N/A,TRUE,"일정"}</definedName>
    <definedName name="_INT2" hidden="1">{#N/A,#N/A,TRUE,"일정"}</definedName>
    <definedName name="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localSheetId="5" hidden="1">#REF!</definedName>
    <definedName name="_Key1" localSheetId="1" hidden="1">#REF!</definedName>
    <definedName name="_Key1" localSheetId="6" hidden="1">#REF!</definedName>
    <definedName name="_Key1" localSheetId="3" hidden="1">#REF!</definedName>
    <definedName name="_Key1" localSheetId="2" hidden="1">#REF!</definedName>
    <definedName name="_Key1" hidden="1">#REF!</definedName>
    <definedName name="_Key2" localSheetId="0" hidden="1">#REF!</definedName>
    <definedName name="_Key2" localSheetId="5" hidden="1">#REF!</definedName>
    <definedName name="_Key2" localSheetId="1" hidden="1">#REF!</definedName>
    <definedName name="_Key2" localSheetId="6" hidden="1">#REF!</definedName>
    <definedName name="_Key2" localSheetId="3" hidden="1">#REF!</definedName>
    <definedName name="_Key2" localSheetId="2" hidden="1">#REF!</definedName>
    <definedName name="_Key2" hidden="1">#REF!</definedName>
    <definedName name="_MatInverse_In" localSheetId="0" hidden="1">#REF!</definedName>
    <definedName name="_MatInverse_In" localSheetId="5" hidden="1">#REF!</definedName>
    <definedName name="_MatInverse_In" localSheetId="1" hidden="1">#REF!</definedName>
    <definedName name="_MatInverse_In" localSheetId="6" hidden="1">#REF!</definedName>
    <definedName name="_MatInverse_In" localSheetId="3" hidden="1">#REF!</definedName>
    <definedName name="_MatInverse_In" localSheetId="2" hidden="1">#REF!</definedName>
    <definedName name="_MatInverse_In" hidden="1">#REF!</definedName>
    <definedName name="_MatInverse_Out" localSheetId="0" hidden="1">#REF!</definedName>
    <definedName name="_MatInverse_Out" localSheetId="5" hidden="1">#REF!</definedName>
    <definedName name="_MatInverse_Out" localSheetId="1" hidden="1">#REF!</definedName>
    <definedName name="_MatInverse_Out" localSheetId="6" hidden="1">#REF!</definedName>
    <definedName name="_MatInverse_Out" localSheetId="3" hidden="1">#REF!</definedName>
    <definedName name="_MatInverse_Out" localSheetId="2" hidden="1">#REF!</definedName>
    <definedName name="_MatInverse_Out" hidden="1">#REF!</definedName>
    <definedName name="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EW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EW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6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6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6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6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6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localSheetId="5" hidden="1">#REF!</definedName>
    <definedName name="_Parse_Out" localSheetId="1" hidden="1">#REF!</definedName>
    <definedName name="_Parse_Out" localSheetId="6" hidden="1">#REF!</definedName>
    <definedName name="_Parse_Out" localSheetId="3" hidden="1">#REF!</definedName>
    <definedName name="_Parse_Out" localSheetId="2" hidden="1">#REF!</definedName>
    <definedName name="_Parse_Out" hidden="1">#REF!</definedName>
    <definedName name="_RR2" localSheetId="0" hidden="1">{#N/A,#N/A,FALSE,"단축1";#N/A,#N/A,FALSE,"단축2";#N/A,#N/A,FALSE,"단축3";#N/A,#N/A,FALSE,"장축";#N/A,#N/A,FALSE,"4WD"}</definedName>
    <definedName name="_RR2" localSheetId="5" hidden="1">{#N/A,#N/A,FALSE,"단축1";#N/A,#N/A,FALSE,"단축2";#N/A,#N/A,FALSE,"단축3";#N/A,#N/A,FALSE,"장축";#N/A,#N/A,FALSE,"4WD"}</definedName>
    <definedName name="_RR2" localSheetId="1" hidden="1">{#N/A,#N/A,FALSE,"단축1";#N/A,#N/A,FALSE,"단축2";#N/A,#N/A,FALSE,"단축3";#N/A,#N/A,FALSE,"장축";#N/A,#N/A,FALSE,"4WD"}</definedName>
    <definedName name="_RR2" localSheetId="6" hidden="1">{#N/A,#N/A,FALSE,"단축1";#N/A,#N/A,FALSE,"단축2";#N/A,#N/A,FALSE,"단축3";#N/A,#N/A,FALSE,"장축";#N/A,#N/A,FALSE,"4WD"}</definedName>
    <definedName name="_RR2" localSheetId="3" hidden="1">{#N/A,#N/A,FALSE,"단축1";#N/A,#N/A,FALSE,"단축2";#N/A,#N/A,FALSE,"단축3";#N/A,#N/A,FALSE,"장축";#N/A,#N/A,FALSE,"4WD"}</definedName>
    <definedName name="_RR2" localSheetId="2" hidden="1">{#N/A,#N/A,FALSE,"단축1";#N/A,#N/A,FALSE,"단축2";#N/A,#N/A,FALSE,"단축3";#N/A,#N/A,FALSE,"장축";#N/A,#N/A,FALSE,"4WD"}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localSheetId="5" hidden="1">#REF!</definedName>
    <definedName name="_Sort" localSheetId="1" hidden="1">#REF!</definedName>
    <definedName name="_Sort" localSheetId="6" hidden="1">#REF!</definedName>
    <definedName name="_Sort" localSheetId="3" hidden="1">#REF!</definedName>
    <definedName name="_Sort" localSheetId="2" hidden="1">#REF!</definedName>
    <definedName name="_Sort" hidden="1">#REF!</definedName>
    <definedName name="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S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S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localSheetId="0" hidden="1">{#N/A,#N/A,TRUE,"일정"}</definedName>
    <definedName name="_Tir1" localSheetId="5" hidden="1">{#N/A,#N/A,TRUE,"일정"}</definedName>
    <definedName name="_Tir1" localSheetId="1" hidden="1">{#N/A,#N/A,TRUE,"일정"}</definedName>
    <definedName name="_Tir1" localSheetId="6" hidden="1">{#N/A,#N/A,TRUE,"일정"}</definedName>
    <definedName name="_Tir1" localSheetId="3" hidden="1">{#N/A,#N/A,TRUE,"일정"}</definedName>
    <definedName name="_Tir1" localSheetId="2" hidden="1">{#N/A,#N/A,TRUE,"일정"}</definedName>
    <definedName name="_Tir1" hidden="1">{#N/A,#N/A,TRUE,"일정"}</definedName>
    <definedName name="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op10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op100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localSheetId="0" hidden="1">{#N/A,#N/A,TRUE,"일정"}</definedName>
    <definedName name="_tt1" localSheetId="5" hidden="1">{#N/A,#N/A,TRUE,"일정"}</definedName>
    <definedName name="_tt1" localSheetId="1" hidden="1">{#N/A,#N/A,TRUE,"일정"}</definedName>
    <definedName name="_tt1" localSheetId="6" hidden="1">{#N/A,#N/A,TRUE,"일정"}</definedName>
    <definedName name="_tt1" localSheetId="3" hidden="1">{#N/A,#N/A,TRUE,"일정"}</definedName>
    <definedName name="_tt1" localSheetId="2" hidden="1">{#N/A,#N/A,TRUE,"일정"}</definedName>
    <definedName name="_tt1" hidden="1">{#N/A,#N/A,TRUE,"일정"}</definedName>
    <definedName name="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21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210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localSheetId="5" hidden="1">#REF!</definedName>
    <definedName name="_А2" localSheetId="1" hidden="1">#REF!</definedName>
    <definedName name="_А2" localSheetId="6" hidden="1">#REF!</definedName>
    <definedName name="_А2" localSheetId="3" hidden="1">#REF!</definedName>
    <definedName name="_А2" localSheetId="2" hidden="1">#REF!</definedName>
    <definedName name="_А2" hidden="1">#REF!</definedName>
    <definedName name="_аа_" localSheetId="0" hidden="1">#REF!</definedName>
    <definedName name="_аа_" localSheetId="5" hidden="1">#REF!</definedName>
    <definedName name="_аа_" localSheetId="1" hidden="1">#REF!</definedName>
    <definedName name="_аа_" localSheetId="6" hidden="1">#REF!</definedName>
    <definedName name="_аа_" localSheetId="3" hidden="1">#REF!</definedName>
    <definedName name="_аа_" localSheetId="2" hidden="1">#REF!</definedName>
    <definedName name="_аа_" hidden="1">#REF!</definedName>
    <definedName name="_Лун34" localSheetId="0" hidden="1">#REF!</definedName>
    <definedName name="_Лун34" localSheetId="5" hidden="1">#REF!</definedName>
    <definedName name="_Лун34" localSheetId="1" hidden="1">#REF!</definedName>
    <definedName name="_Лун34" localSheetId="6" hidden="1">#REF!</definedName>
    <definedName name="_Лун34" localSheetId="3" hidden="1">#REF!</definedName>
    <definedName name="_Лун34" localSheetId="2" hidden="1">#REF!</definedName>
    <definedName name="_Лун34" hidden="1">#REF!</definedName>
    <definedName name="_тт_тт" localSheetId="0" hidden="1">#REF!</definedName>
    <definedName name="_тт_тт" localSheetId="5" hidden="1">#REF!</definedName>
    <definedName name="_тт_тт" localSheetId="1" hidden="1">#REF!</definedName>
    <definedName name="_тт_тт" localSheetId="6" hidden="1">#REF!</definedName>
    <definedName name="_тт_тт" localSheetId="3" hidden="1">#REF!</definedName>
    <definedName name="_тт_тт" localSheetId="2" hidden="1">#REF!</definedName>
    <definedName name="_тт_тт" hidden="1">#REF!</definedName>
    <definedName name="_xlnm._FilterDatabase" localSheetId="0" hidden="1">Манзилли!$A$6:$AJ$48</definedName>
    <definedName name="_xlnm._FilterDatabase" localSheetId="5" hidden="1">'Манзилли (2)'!$A$7:$AE$1200</definedName>
    <definedName name="_xlnm._FilterDatabase" localSheetId="1" hidden="1">#REF!</definedName>
    <definedName name="_xlnm._FilterDatabase" localSheetId="6" hidden="1">#REF!</definedName>
    <definedName name="_xlnm._FilterDatabase" localSheetId="3" hidden="1">#REF!</definedName>
    <definedName name="_xlnm._FilterDatabase" localSheetId="2" hidden="1">#REF!</definedName>
    <definedName name="aaaaa" localSheetId="0" hidden="1">{#VALUE!,#N/A,TRUE,0}</definedName>
    <definedName name="aaaaa" localSheetId="5" hidden="1">{#VALUE!,#N/A,TRUE,0}</definedName>
    <definedName name="aaaaa" localSheetId="1" hidden="1">{#VALUE!,#N/A,TRUE,0}</definedName>
    <definedName name="aaaaa" localSheetId="6" hidden="1">{#VALUE!,#N/A,TRUE,0}</definedName>
    <definedName name="aaaaa" localSheetId="3" hidden="1">{#VALUE!,#N/A,TRUE,0}</definedName>
    <definedName name="aaaaa" localSheetId="2" hidden="1">{#VALUE!,#N/A,TRUE,0}</definedName>
    <definedName name="aaaaa" hidden="1">{#VALUE!,#N/A,TRUE,0}</definedName>
    <definedName name="AAAAAAA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localSheetId="0" hidden="1">{#N/A,#N/A,TRUE,"일정"}</definedName>
    <definedName name="aaaaaaaaa" localSheetId="5" hidden="1">{#N/A,#N/A,TRUE,"일정"}</definedName>
    <definedName name="aaaaaaaaa" localSheetId="1" hidden="1">{#N/A,#N/A,TRUE,"일정"}</definedName>
    <definedName name="aaaaaaaaa" localSheetId="6" hidden="1">{#N/A,#N/A,TRUE,"일정"}</definedName>
    <definedName name="aaaaaaaaa" localSheetId="3" hidden="1">{#N/A,#N/A,TRUE,"일정"}</definedName>
    <definedName name="aaaaaaaaa" localSheetId="2" hidden="1">{#N/A,#N/A,TRUE,"일정"}</definedName>
    <definedName name="aaaaaaaaa" hidden="1">{#N/A,#N/A,TRUE,"일정"}</definedName>
    <definedName name="aaaaaaaaaa" localSheetId="0" hidden="1">{#N/A,#N/A,TRUE,"이사님";#N/A,#N/A,TRUE,"이사님"}</definedName>
    <definedName name="aaaaaaaaaa" localSheetId="5" hidden="1">{#N/A,#N/A,TRUE,"이사님";#N/A,#N/A,TRUE,"이사님"}</definedName>
    <definedName name="aaaaaaaaaa" localSheetId="1" hidden="1">{#N/A,#N/A,TRUE,"이사님";#N/A,#N/A,TRUE,"이사님"}</definedName>
    <definedName name="aaaaaaaaaa" localSheetId="6" hidden="1">{#N/A,#N/A,TRUE,"이사님";#N/A,#N/A,TRUE,"이사님"}</definedName>
    <definedName name="aaaaaaaaaa" localSheetId="3" hidden="1">{#N/A,#N/A,TRUE,"이사님";#N/A,#N/A,TRUE,"이사님"}</definedName>
    <definedName name="aaaaaaaaaa" localSheetId="2" hidden="1">{#N/A,#N/A,TRUE,"이사님";#N/A,#N/A,TRUE,"이사님"}</definedName>
    <definedName name="aaaaaaaaaa" hidden="1">{#N/A,#N/A,TRUE,"이사님";#N/A,#N/A,TRUE,"이사님"}</definedName>
    <definedName name="AAAAAAAA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AASS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AA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AASS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AAS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AA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localSheetId="0" hidden="1">{#N/A,#N/A,TRUE,"일정"}</definedName>
    <definedName name="ACON" localSheetId="5" hidden="1">{#N/A,#N/A,TRUE,"일정"}</definedName>
    <definedName name="ACON" localSheetId="1" hidden="1">{#N/A,#N/A,TRUE,"일정"}</definedName>
    <definedName name="ACON" localSheetId="6" hidden="1">{#N/A,#N/A,TRUE,"일정"}</definedName>
    <definedName name="ACON" localSheetId="3" hidden="1">{#N/A,#N/A,TRUE,"일정"}</definedName>
    <definedName name="ACON" localSheetId="2" hidden="1">{#N/A,#N/A,TRUE,"일정"}</definedName>
    <definedName name="ACON" hidden="1">{#N/A,#N/A,TRUE,"일정"}</definedName>
    <definedName name="ACR4차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4차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4차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4차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4차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4차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localSheetId="0" hidden="1">{#N/A,#N/A,FALSE,"BODY"}</definedName>
    <definedName name="af" localSheetId="5" hidden="1">{#N/A,#N/A,FALSE,"BODY"}</definedName>
    <definedName name="af" localSheetId="1" hidden="1">{#N/A,#N/A,FALSE,"BODY"}</definedName>
    <definedName name="af" localSheetId="6" hidden="1">{#N/A,#N/A,FALSE,"BODY"}</definedName>
    <definedName name="af" localSheetId="3" hidden="1">{#N/A,#N/A,FALSE,"BODY"}</definedName>
    <definedName name="af" localSheetId="2" hidden="1">{#N/A,#N/A,FALSE,"BODY"}</definedName>
    <definedName name="af" hidden="1">{#N/A,#N/A,FALSE,"BODY"}</definedName>
    <definedName name="anscount" hidden="1">1</definedName>
    <definedName name="APFJ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FJI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FJI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FJI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FJI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FJI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localSheetId="5" hidden="1">#REF!</definedName>
    <definedName name="asdcsacsdcds" localSheetId="1" hidden="1">#REF!</definedName>
    <definedName name="asdcsacsdcds" localSheetId="6" hidden="1">#REF!</definedName>
    <definedName name="asdcsacsdcds" localSheetId="3" hidden="1">#REF!</definedName>
    <definedName name="asdcsacsdcds" localSheetId="2" hidden="1">#REF!</definedName>
    <definedName name="asdcsacsdcds" hidden="1">#REF!</definedName>
    <definedName name="ASD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af" localSheetId="5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af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af" localSheetId="6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af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af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O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O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ACKU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CKUP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CKU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CKUP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CKU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CKU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SE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SE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SE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SE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SE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localSheetId="0" hidden="1">{#N/A,#N/A,TRUE,"일정"}</definedName>
    <definedName name="CDE" localSheetId="5" hidden="1">{#N/A,#N/A,TRUE,"일정"}</definedName>
    <definedName name="CDE" localSheetId="1" hidden="1">{#N/A,#N/A,TRUE,"일정"}</definedName>
    <definedName name="CDE" localSheetId="6" hidden="1">{#N/A,#N/A,TRUE,"일정"}</definedName>
    <definedName name="CDE" localSheetId="3" hidden="1">{#N/A,#N/A,TRUE,"일정"}</definedName>
    <definedName name="CDE" localSheetId="2" hidden="1">{#N/A,#N/A,TRUE,"일정"}</definedName>
    <definedName name="CDE" hidden="1">{#N/A,#N/A,TRUE,"일정"}</definedName>
    <definedName name="cdhbkjbkjnkjnlmmn" localSheetId="0" hidden="1">{#N/A,#N/A,TRUE,"일정"}</definedName>
    <definedName name="cdhbkjbkjnkjnlmmn" localSheetId="5" hidden="1">{#N/A,#N/A,TRUE,"일정"}</definedName>
    <definedName name="cdhbkjbkjnkjnlmmn" localSheetId="1" hidden="1">{#N/A,#N/A,TRUE,"일정"}</definedName>
    <definedName name="cdhbkjbkjnkjnlmmn" localSheetId="6" hidden="1">{#N/A,#N/A,TRUE,"일정"}</definedName>
    <definedName name="cdhbkjbkjnkjnlmmn" localSheetId="3" hidden="1">{#N/A,#N/A,TRUE,"일정"}</definedName>
    <definedName name="cdhbkjbkjnkjnlmmn" localSheetId="2" hidden="1">{#N/A,#N/A,TRUE,"일정"}</definedName>
    <definedName name="cdhbkjbkjnkjnlmmn" hidden="1">{#N/A,#N/A,TRUE,"일정"}</definedName>
    <definedName name="cdscdscsdcsd" localSheetId="0" hidden="1">#REF!</definedName>
    <definedName name="cdscdscsdcsd" localSheetId="5" hidden="1">#REF!</definedName>
    <definedName name="cdscdscsdcsd" localSheetId="1" hidden="1">#REF!</definedName>
    <definedName name="cdscdscsdcsd" localSheetId="6" hidden="1">#REF!</definedName>
    <definedName name="cdscdscsdcsd" localSheetId="3" hidden="1">#REF!</definedName>
    <definedName name="cdscdscsdcsd" localSheetId="2" hidden="1">#REF!</definedName>
    <definedName name="cdscdscsdcsd" hidden="1">#REF!</definedName>
    <definedName name="cho" localSheetId="0" hidden="1">{"'Monthly 1997'!$A$3:$S$89"}</definedName>
    <definedName name="cho" localSheetId="5" hidden="1">{"'Monthly 1997'!$A$3:$S$89"}</definedName>
    <definedName name="cho" localSheetId="1" hidden="1">{"'Monthly 1997'!$A$3:$S$89"}</definedName>
    <definedName name="cho" localSheetId="6" hidden="1">{"'Monthly 1997'!$A$3:$S$89"}</definedName>
    <definedName name="cho" localSheetId="3" hidden="1">{"'Monthly 1997'!$A$3:$S$89"}</definedName>
    <definedName name="cho" localSheetId="2" hidden="1">{"'Monthly 1997'!$A$3:$S$89"}</definedName>
    <definedName name="cho" hidden="1">{"'Monthly 1997'!$A$3:$S$89"}</definedName>
    <definedName name="CKXM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KXM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KXM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KXM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KXM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KXM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localSheetId="0" hidden="1">{#N/A,#N/A,TRUE,"일정"}</definedName>
    <definedName name="cxzczxcasdasd" localSheetId="5" hidden="1">{#N/A,#N/A,TRUE,"일정"}</definedName>
    <definedName name="cxzczxcasdasd" localSheetId="1" hidden="1">{#N/A,#N/A,TRUE,"일정"}</definedName>
    <definedName name="cxzczxcasdasd" localSheetId="6" hidden="1">{#N/A,#N/A,TRUE,"일정"}</definedName>
    <definedName name="cxzczxcasdasd" localSheetId="3" hidden="1">{#N/A,#N/A,TRUE,"일정"}</definedName>
    <definedName name="cxzczxcasdasd" localSheetId="2" hidden="1">{#N/A,#N/A,TRUE,"일정"}</definedName>
    <definedName name="cxzczxcasdasd" hidden="1">{#N/A,#N/A,TRUE,"일정"}</definedName>
    <definedName name="ddd" localSheetId="0" hidden="1">{#N/A,#N/A,TRUE,"일정"}</definedName>
    <definedName name="ddd" localSheetId="5" hidden="1">{#N/A,#N/A,TRUE,"일정"}</definedName>
    <definedName name="ddd" localSheetId="1" hidden="1">{#N/A,#N/A,TRUE,"일정"}</definedName>
    <definedName name="ddd" localSheetId="6" hidden="1">{#N/A,#N/A,TRUE,"일정"}</definedName>
    <definedName name="ddd" localSheetId="3" hidden="1">{#N/A,#N/A,TRUE,"일정"}</definedName>
    <definedName name="ddd" localSheetId="2" hidden="1">{#N/A,#N/A,TRUE,"일정"}</definedName>
    <definedName name="ddd" hidden="1">{#N/A,#N/A,TRUE,"일정"}</definedName>
    <definedName name="dddddddd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localSheetId="0" hidden="1">{#N/A,#N/A,FALSE,"BODY"}</definedName>
    <definedName name="ddf" localSheetId="5" hidden="1">{#N/A,#N/A,FALSE,"BODY"}</definedName>
    <definedName name="ddf" localSheetId="1" hidden="1">{#N/A,#N/A,FALSE,"BODY"}</definedName>
    <definedName name="ddf" localSheetId="6" hidden="1">{#N/A,#N/A,FALSE,"BODY"}</definedName>
    <definedName name="ddf" localSheetId="3" hidden="1">{#N/A,#N/A,FALSE,"BODY"}</definedName>
    <definedName name="ddf" localSheetId="2" hidden="1">{#N/A,#N/A,FALSE,"BODY"}</definedName>
    <definedName name="ddf" hidden="1">{#N/A,#N/A,FALSE,"BODY"}</definedName>
    <definedName name="dfgd" localSheetId="0" hidden="1">#REF!</definedName>
    <definedName name="dfgd" localSheetId="5" hidden="1">#REF!</definedName>
    <definedName name="dfgd" localSheetId="1" hidden="1">#REF!</definedName>
    <definedName name="dfgd" localSheetId="6" hidden="1">#REF!</definedName>
    <definedName name="dfgd" localSheetId="3" hidden="1">#REF!</definedName>
    <definedName name="dfgd" localSheetId="2" hidden="1">#REF!</definedName>
    <definedName name="dfgd" hidden="1">#REF!</definedName>
    <definedName name="dfgfghh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SFDSFDSA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SFDSFDSAF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SFDSFDSA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SFDSFDSAF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SFDSFDSA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SFDSFDSA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LF" localSheetId="0" hidden="1">{#N/A,#N/A,TRUE,"일정"}</definedName>
    <definedName name="DLF" localSheetId="5" hidden="1">{#N/A,#N/A,TRUE,"일정"}</definedName>
    <definedName name="DLF" localSheetId="1" hidden="1">{#N/A,#N/A,TRUE,"일정"}</definedName>
    <definedName name="DLF" localSheetId="6" hidden="1">{#N/A,#N/A,TRUE,"일정"}</definedName>
    <definedName name="DLF" localSheetId="3" hidden="1">{#N/A,#N/A,TRUE,"일정"}</definedName>
    <definedName name="DLF" localSheetId="2" hidden="1">{#N/A,#N/A,TRUE,"일정"}</definedName>
    <definedName name="DLF" hidden="1">{#N/A,#N/A,TRUE,"일정"}</definedName>
    <definedName name="DNF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NFL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NF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NFL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NF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NF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localSheetId="0" hidden="1">{#N/A,#N/A,FALSE,"단축1";#N/A,#N/A,FALSE,"단축2";#N/A,#N/A,FALSE,"단축3";#N/A,#N/A,FALSE,"장축";#N/A,#N/A,FALSE,"4WD"}</definedName>
    <definedName name="DRIVEABILITY" localSheetId="5" hidden="1">{#N/A,#N/A,FALSE,"단축1";#N/A,#N/A,FALSE,"단축2";#N/A,#N/A,FALSE,"단축3";#N/A,#N/A,FALSE,"장축";#N/A,#N/A,FALSE,"4WD"}</definedName>
    <definedName name="DRIVEABILITY" localSheetId="1" hidden="1">{#N/A,#N/A,FALSE,"단축1";#N/A,#N/A,FALSE,"단축2";#N/A,#N/A,FALSE,"단축3";#N/A,#N/A,FALSE,"장축";#N/A,#N/A,FALSE,"4WD"}</definedName>
    <definedName name="DRIVEABILITY" localSheetId="6" hidden="1">{#N/A,#N/A,FALSE,"단축1";#N/A,#N/A,FALSE,"단축2";#N/A,#N/A,FALSE,"단축3";#N/A,#N/A,FALSE,"장축";#N/A,#N/A,FALSE,"4WD"}</definedName>
    <definedName name="DRIVEABILITY" localSheetId="3" hidden="1">{#N/A,#N/A,FALSE,"단축1";#N/A,#N/A,FALSE,"단축2";#N/A,#N/A,FALSE,"단축3";#N/A,#N/A,FALSE,"장축";#N/A,#N/A,FALSE,"4WD"}</definedName>
    <definedName name="DRIVEABILITY" localSheetId="2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sc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c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c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c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c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c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DFDSFADDDSFSAF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DFDSFADDDSFSA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DFDSFADDDSFSAF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DFDSFADDDSFSA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DFDSFADDDSFSA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vdsvfdsvdvfdvfdv" localSheetId="0" hidden="1">#REF!</definedName>
    <definedName name="dsfvdsvfdsvdvfdvfdv" localSheetId="5" hidden="1">#REF!</definedName>
    <definedName name="dsfvdsvfdsvdvfdvfdv" localSheetId="1" hidden="1">#REF!</definedName>
    <definedName name="dsfvdsvfdsvdvfdvfdv" localSheetId="6" hidden="1">#REF!</definedName>
    <definedName name="dsfvdsvfdsvdvfdvfdv" localSheetId="3" hidden="1">#REF!</definedName>
    <definedName name="dsfvdsvfdsvdvfdvfdv" localSheetId="2" hidden="1">#REF!</definedName>
    <definedName name="dsfvdsvfdsvdvfdvfdv" hidden="1">#REF!</definedName>
    <definedName name="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localSheetId="0" hidden="1">{#N/A,#N/A,FALSE,"단축1";#N/A,#N/A,FALSE,"단축2";#N/A,#N/A,FALSE,"단축3";#N/A,#N/A,FALSE,"장축";#N/A,#N/A,FALSE,"4WD"}</definedName>
    <definedName name="EKLLD" localSheetId="5" hidden="1">{#N/A,#N/A,FALSE,"단축1";#N/A,#N/A,FALSE,"단축2";#N/A,#N/A,FALSE,"단축3";#N/A,#N/A,FALSE,"장축";#N/A,#N/A,FALSE,"4WD"}</definedName>
    <definedName name="EKLLD" localSheetId="1" hidden="1">{#N/A,#N/A,FALSE,"단축1";#N/A,#N/A,FALSE,"단축2";#N/A,#N/A,FALSE,"단축3";#N/A,#N/A,FALSE,"장축";#N/A,#N/A,FALSE,"4WD"}</definedName>
    <definedName name="EKLLD" localSheetId="6" hidden="1">{#N/A,#N/A,FALSE,"단축1";#N/A,#N/A,FALSE,"단축2";#N/A,#N/A,FALSE,"단축3";#N/A,#N/A,FALSE,"장축";#N/A,#N/A,FALSE,"4WD"}</definedName>
    <definedName name="EKLLD" localSheetId="3" hidden="1">{#N/A,#N/A,FALSE,"단축1";#N/A,#N/A,FALSE,"단축2";#N/A,#N/A,FALSE,"단축3";#N/A,#N/A,FALSE,"장축";#N/A,#N/A,FALSE,"4WD"}</definedName>
    <definedName name="EKLLD" localSheetId="2" hidden="1">{#N/A,#N/A,FALSE,"단축1";#N/A,#N/A,FALSE,"단축2";#N/A,#N/A,FALSE,"단축3";#N/A,#N/A,FALSE,"장축";#N/A,#N/A,FALSE,"4WD"}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localSheetId="5" hidden="1">#REF!</definedName>
    <definedName name="EUReXToFRF" localSheetId="1" hidden="1">#REF!</definedName>
    <definedName name="EUReXToFRF" localSheetId="6" hidden="1">#REF!</definedName>
    <definedName name="EUReXToFRF" localSheetId="3" hidden="1">#REF!</definedName>
    <definedName name="EUReXToFRF" localSheetId="2" hidden="1">#REF!</definedName>
    <definedName name="EUReXToFRF" hidden="1">#REF!</definedName>
    <definedName name="EUReXToIEP" localSheetId="0" hidden="1">#REF!</definedName>
    <definedName name="EUReXToIEP" localSheetId="5" hidden="1">#REF!</definedName>
    <definedName name="EUReXToIEP" localSheetId="1" hidden="1">#REF!</definedName>
    <definedName name="EUReXToIEP" localSheetId="6" hidden="1">#REF!</definedName>
    <definedName name="EUReXToIEP" localSheetId="3" hidden="1">#REF!</definedName>
    <definedName name="EUReXToIEP" localSheetId="2" hidden="1">#REF!</definedName>
    <definedName name="EUReXToIEP" hidden="1">#REF!</definedName>
    <definedName name="EUReXToITL" localSheetId="0" hidden="1">#REF!</definedName>
    <definedName name="EUReXToITL" localSheetId="5" hidden="1">#REF!</definedName>
    <definedName name="EUReXToITL" localSheetId="1" hidden="1">#REF!</definedName>
    <definedName name="EUReXToITL" localSheetId="6" hidden="1">#REF!</definedName>
    <definedName name="EUReXToITL" localSheetId="3" hidden="1">#REF!</definedName>
    <definedName name="EUReXToITL" localSheetId="2" hidden="1">#REF!</definedName>
    <definedName name="EUReXToITL" hidden="1">#REF!</definedName>
    <definedName name="EUReXToLUF" localSheetId="0" hidden="1">#REF!</definedName>
    <definedName name="EUReXToLUF" localSheetId="5" hidden="1">#REF!</definedName>
    <definedName name="EUReXToLUF" localSheetId="1" hidden="1">#REF!</definedName>
    <definedName name="EUReXToLUF" localSheetId="6" hidden="1">#REF!</definedName>
    <definedName name="EUReXToLUF" localSheetId="3" hidden="1">#REF!</definedName>
    <definedName name="EUReXToLUF" localSheetId="2" hidden="1">#REF!</definedName>
    <definedName name="EUReXToLUF" hidden="1">#REF!</definedName>
    <definedName name="EUReXToNLG" localSheetId="0" hidden="1">#REF!</definedName>
    <definedName name="EUReXToNLG" localSheetId="5" hidden="1">#REF!</definedName>
    <definedName name="EUReXToNLG" localSheetId="1" hidden="1">#REF!</definedName>
    <definedName name="EUReXToNLG" localSheetId="6" hidden="1">#REF!</definedName>
    <definedName name="EUReXToNLG" localSheetId="3" hidden="1">#REF!</definedName>
    <definedName name="EUReXToNLG" localSheetId="2" hidden="1">#REF!</definedName>
    <definedName name="EUReXToNLG" hidden="1">#REF!</definedName>
    <definedName name="EUReXToPTE" localSheetId="0" hidden="1">#REF!</definedName>
    <definedName name="EUReXToPTE" localSheetId="5" hidden="1">#REF!</definedName>
    <definedName name="EUReXToPTE" localSheetId="1" hidden="1">#REF!</definedName>
    <definedName name="EUReXToPTE" localSheetId="6" hidden="1">#REF!</definedName>
    <definedName name="EUReXToPTE" localSheetId="3" hidden="1">#REF!</definedName>
    <definedName name="EUReXToPTE" localSheetId="2" hidden="1">#REF!</definedName>
    <definedName name="EUReXToPTE" hidden="1">#REF!</definedName>
    <definedName name="exi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it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i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it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it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i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localSheetId="0" hidden="1">{#N/A,#N/A,TRUE,"일정"}</definedName>
    <definedName name="EXT" localSheetId="5" hidden="1">{#N/A,#N/A,TRUE,"일정"}</definedName>
    <definedName name="EXT" localSheetId="1" hidden="1">{#N/A,#N/A,TRUE,"일정"}</definedName>
    <definedName name="EXT" localSheetId="6" hidden="1">{#N/A,#N/A,TRUE,"일정"}</definedName>
    <definedName name="EXT" localSheetId="3" hidden="1">{#N/A,#N/A,TRUE,"일정"}</definedName>
    <definedName name="EXT" localSheetId="2" hidden="1">{#N/A,#N/A,TRUE,"일정"}</definedName>
    <definedName name="EXT" hidden="1">{#N/A,#N/A,TRUE,"일정"}</definedName>
    <definedName name="EXTT" localSheetId="0" hidden="1">{#N/A,#N/A,TRUE,"일정"}</definedName>
    <definedName name="EXTT" localSheetId="5" hidden="1">{#N/A,#N/A,TRUE,"일정"}</definedName>
    <definedName name="EXTT" localSheetId="1" hidden="1">{#N/A,#N/A,TRUE,"일정"}</definedName>
    <definedName name="EXTT" localSheetId="6" hidden="1">{#N/A,#N/A,TRUE,"일정"}</definedName>
    <definedName name="EXTT" localSheetId="3" hidden="1">{#N/A,#N/A,TRUE,"일정"}</definedName>
    <definedName name="EXTT" localSheetId="2" hidden="1">{#N/A,#N/A,TRUE,"일정"}</definedName>
    <definedName name="EXTT" hidden="1">{#N/A,#N/A,TRUE,"일정"}</definedName>
    <definedName name="fdghsssssrd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0" hidden="1">{#N/A,#N/A,FALSE,"BODY"}</definedName>
    <definedName name="fdsdfsfdsfdsfds" localSheetId="5" hidden="1">{#N/A,#N/A,FALSE,"BODY"}</definedName>
    <definedName name="fdsdfsfdsfdsfds" localSheetId="1" hidden="1">{#N/A,#N/A,FALSE,"BODY"}</definedName>
    <definedName name="fdsdfsfdsfdsfds" localSheetId="6" hidden="1">{#N/A,#N/A,FALSE,"BODY"}</definedName>
    <definedName name="fdsdfsfdsfdsfds" localSheetId="3" hidden="1">{#N/A,#N/A,FALSE,"BODY"}</definedName>
    <definedName name="fdsdfsfdsfdsfds" localSheetId="2" hidden="1">{#N/A,#N/A,FALSE,"BODY"}</definedName>
    <definedName name="fdsdfsfdsfdsfds" hidden="1">{#N/A,#N/A,FALSE,"BODY"}</definedName>
    <definedName name="FDSDGVFDGFBV" localSheetId="0" hidden="1">#REF!</definedName>
    <definedName name="FDSDGVFDGFBV" localSheetId="5" hidden="1">#REF!</definedName>
    <definedName name="FDSDGVFDGFBV" localSheetId="1" hidden="1">#REF!</definedName>
    <definedName name="FDSDGVFDGFBV" localSheetId="6" hidden="1">#REF!</definedName>
    <definedName name="FDSDGVFDGFBV" localSheetId="3" hidden="1">#REF!</definedName>
    <definedName name="FDSDGVFDGFBV" localSheetId="2" hidden="1">#REF!</definedName>
    <definedName name="FDSDGVFDGFBV" hidden="1">#REF!</definedName>
    <definedName name="ffffffff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fffffff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ffffff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fffffff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ffffff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ffffff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localSheetId="0" hidden="1">{#N/A,#N/A,FALSE,"BODY"}</definedName>
    <definedName name="ffx" localSheetId="5" hidden="1">{#N/A,#N/A,FALSE,"BODY"}</definedName>
    <definedName name="ffx" localSheetId="1" hidden="1">{#N/A,#N/A,FALSE,"BODY"}</definedName>
    <definedName name="ffx" localSheetId="6" hidden="1">{#N/A,#N/A,FALSE,"BODY"}</definedName>
    <definedName name="ffx" localSheetId="3" hidden="1">{#N/A,#N/A,FALSE,"BODY"}</definedName>
    <definedName name="ffx" localSheetId="2" hidden="1">{#N/A,#N/A,FALSE,"BODY"}</definedName>
    <definedName name="ffx" hidden="1">{#N/A,#N/A,FALSE,"BODY"}</definedName>
    <definedName name="FGH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GHJ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GHJ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GHJ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GHJ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GHJ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localSheetId="5" hidden="1">#REF!</definedName>
    <definedName name="FIMeXToEUR" localSheetId="1" hidden="1">#REF!</definedName>
    <definedName name="FIMeXToEUR" localSheetId="6" hidden="1">#REF!</definedName>
    <definedName name="FIMeXToEUR" localSheetId="3" hidden="1">#REF!</definedName>
    <definedName name="FIMeXToEUR" localSheetId="2" hidden="1">#REF!</definedName>
    <definedName name="FIMeXToEUR" hidden="1">#REF!</definedName>
    <definedName name="F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localSheetId="0" hidden="1">{#N/A,#N/A,FALSE,"Repair";#N/A,#N/A,FALSE,"Audit Room";#N/A,#N/A,FALSE,"Simulator"}</definedName>
    <definedName name="format" localSheetId="5" hidden="1">{#N/A,#N/A,FALSE,"Repair";#N/A,#N/A,FALSE,"Audit Room";#N/A,#N/A,FALSE,"Simulator"}</definedName>
    <definedName name="format" localSheetId="1" hidden="1">{#N/A,#N/A,FALSE,"Repair";#N/A,#N/A,FALSE,"Audit Room";#N/A,#N/A,FALSE,"Simulator"}</definedName>
    <definedName name="format" localSheetId="6" hidden="1">{#N/A,#N/A,FALSE,"Repair";#N/A,#N/A,FALSE,"Audit Room";#N/A,#N/A,FALSE,"Simulator"}</definedName>
    <definedName name="format" localSheetId="3" hidden="1">{#N/A,#N/A,FALSE,"Repair";#N/A,#N/A,FALSE,"Audit Room";#N/A,#N/A,FALSE,"Simulator"}</definedName>
    <definedName name="format" localSheetId="2" hidden="1">{#N/A,#N/A,FALSE,"Repair";#N/A,#N/A,FALSE,"Audit Room";#N/A,#N/A,FALSE,"Simulator"}</definedName>
    <definedName name="format" hidden="1">{#N/A,#N/A,FALSE,"Repair";#N/A,#N/A,FALSE,"Audit Room";#N/A,#N/A,FALSE,"Simulator"}</definedName>
    <definedName name="FRFeXToEUR" localSheetId="0" hidden="1">#REF!</definedName>
    <definedName name="FRFeXToEUR" localSheetId="5" hidden="1">#REF!</definedName>
    <definedName name="FRFeXToEUR" localSheetId="1" hidden="1">#REF!</definedName>
    <definedName name="FRFeXToEUR" localSheetId="6" hidden="1">#REF!</definedName>
    <definedName name="FRFeXToEUR" localSheetId="3" hidden="1">#REF!</definedName>
    <definedName name="FRFeXToEUR" localSheetId="2" hidden="1">#REF!</definedName>
    <definedName name="FRFeXToEUR" hidden="1">#REF!</definedName>
    <definedName name="front_2" localSheetId="0" hidden="1">{#N/A,#N/A,FALSE,"BODY"}</definedName>
    <definedName name="front_2" localSheetId="5" hidden="1">{#N/A,#N/A,FALSE,"BODY"}</definedName>
    <definedName name="front_2" localSheetId="1" hidden="1">{#N/A,#N/A,FALSE,"BODY"}</definedName>
    <definedName name="front_2" localSheetId="6" hidden="1">{#N/A,#N/A,FALSE,"BODY"}</definedName>
    <definedName name="front_2" localSheetId="3" hidden="1">{#N/A,#N/A,FALSE,"BODY"}</definedName>
    <definedName name="front_2" localSheetId="2" hidden="1">{#N/A,#N/A,FALSE,"BODY"}</definedName>
    <definedName name="front_2" hidden="1">{#N/A,#N/A,FALSE,"BODY"}</definedName>
    <definedName name="fsfsdfvdgvdgdgdf" localSheetId="0" hidden="1">#REF!</definedName>
    <definedName name="fsfsdfvdgvdgdgdf" localSheetId="5" hidden="1">#REF!</definedName>
    <definedName name="fsfsdfvdgvdgdgdf" localSheetId="1" hidden="1">#REF!</definedName>
    <definedName name="fsfsdfvdgvdgdgdf" localSheetId="6" hidden="1">#REF!</definedName>
    <definedName name="fsfsdfvdgvdgdgdf" localSheetId="3" hidden="1">#REF!</definedName>
    <definedName name="fsfsdfvdgvdgdgdf" localSheetId="2" hidden="1">#REF!</definedName>
    <definedName name="fsfsdfvdgvdgdgdf" hidden="1">#REF!</definedName>
    <definedName name="FU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localSheetId="0" hidden="1">{#N/A,#N/A,TRUE,"일정"}</definedName>
    <definedName name="gdmhgdmhg" localSheetId="5" hidden="1">{#N/A,#N/A,TRUE,"일정"}</definedName>
    <definedName name="gdmhgdmhg" localSheetId="1" hidden="1">{#N/A,#N/A,TRUE,"일정"}</definedName>
    <definedName name="gdmhgdmhg" localSheetId="6" hidden="1">{#N/A,#N/A,TRUE,"일정"}</definedName>
    <definedName name="gdmhgdmhg" localSheetId="3" hidden="1">{#N/A,#N/A,TRUE,"일정"}</definedName>
    <definedName name="gdmhgdmhg" localSheetId="2" hidden="1">{#N/A,#N/A,TRUE,"일정"}</definedName>
    <definedName name="gdmhgdmhg" hidden="1">{#N/A,#N/A,TRUE,"일정"}</definedName>
    <definedName name="GFD" localSheetId="0" hidden="1">{#N/A,#N/A,TRUE,"일정"}</definedName>
    <definedName name="GFD" localSheetId="5" hidden="1">{#N/A,#N/A,TRUE,"일정"}</definedName>
    <definedName name="GFD" localSheetId="1" hidden="1">{#N/A,#N/A,TRUE,"일정"}</definedName>
    <definedName name="GFD" localSheetId="6" hidden="1">{#N/A,#N/A,TRUE,"일정"}</definedName>
    <definedName name="GFD" localSheetId="3" hidden="1">{#N/A,#N/A,TRUE,"일정"}</definedName>
    <definedName name="GFD" localSheetId="2" hidden="1">{#N/A,#N/A,TRUE,"일정"}</definedName>
    <definedName name="GFD" hidden="1">{#N/A,#N/A,TRUE,"일정"}</definedName>
    <definedName name="GHGF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FH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F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FH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F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F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localSheetId="0" hidden="1">{#N/A,#N/A,TRUE,"일정"}</definedName>
    <definedName name="grafik" localSheetId="5" hidden="1">{#N/A,#N/A,TRUE,"일정"}</definedName>
    <definedName name="grafik" localSheetId="1" hidden="1">{#N/A,#N/A,TRUE,"일정"}</definedName>
    <definedName name="grafik" localSheetId="6" hidden="1">{#N/A,#N/A,TRUE,"일정"}</definedName>
    <definedName name="grafik" localSheetId="3" hidden="1">{#N/A,#N/A,TRUE,"일정"}</definedName>
    <definedName name="grafik" localSheetId="2" hidden="1">{#N/A,#N/A,TRUE,"일정"}</definedName>
    <definedName name="grafik" hidden="1">{#N/A,#N/A,TRUE,"일정"}</definedName>
    <definedName name="gvdasskv" localSheetId="0" hidden="1">{#N/A,#N/A,TRUE,"일정"}</definedName>
    <definedName name="gvdasskv" localSheetId="5" hidden="1">{#N/A,#N/A,TRUE,"일정"}</definedName>
    <definedName name="gvdasskv" localSheetId="1" hidden="1">{#N/A,#N/A,TRUE,"일정"}</definedName>
    <definedName name="gvdasskv" localSheetId="6" hidden="1">{#N/A,#N/A,TRUE,"일정"}</definedName>
    <definedName name="gvdasskv" localSheetId="3" hidden="1">{#N/A,#N/A,TRUE,"일정"}</definedName>
    <definedName name="gvdasskv" localSheetId="2" hidden="1">{#N/A,#N/A,TRUE,"일정"}</definedName>
    <definedName name="gvdasskv" hidden="1">{#N/A,#N/A,TRUE,"일정"}</definedName>
    <definedName name="hff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localSheetId="5" hidden="1">#REF!</definedName>
    <definedName name="hfhfthjftjhgfjgjgh" localSheetId="1" hidden="1">#REF!</definedName>
    <definedName name="hfhfthjftjhgfjgjgh" localSheetId="6" hidden="1">#REF!</definedName>
    <definedName name="hfhfthjftjhgfjgjgh" localSheetId="3" hidden="1">#REF!</definedName>
    <definedName name="hfhfthjftjhgfjgjgh" localSheetId="2" hidden="1">#REF!</definedName>
    <definedName name="hfhfthjftjhgfjgjgh" hidden="1">#REF!</definedName>
    <definedName name="hgfshg" localSheetId="0" hidden="1">{#N/A,#N/A,TRUE,"일정"}</definedName>
    <definedName name="hgfshg" localSheetId="5" hidden="1">{#N/A,#N/A,TRUE,"일정"}</definedName>
    <definedName name="hgfshg" localSheetId="1" hidden="1">{#N/A,#N/A,TRUE,"일정"}</definedName>
    <definedName name="hgfshg" localSheetId="6" hidden="1">{#N/A,#N/A,TRUE,"일정"}</definedName>
    <definedName name="hgfshg" localSheetId="3" hidden="1">{#N/A,#N/A,TRUE,"일정"}</definedName>
    <definedName name="hgfshg" localSheetId="2" hidden="1">{#N/A,#N/A,TRUE,"일정"}</definedName>
    <definedName name="hgfshg" hidden="1">{#N/A,#N/A,TRUE,"일정"}</definedName>
    <definedName name="hgfxd" localSheetId="0" hidden="1">{#N/A,#N/A,TRUE,"일정"}</definedName>
    <definedName name="hgfxd" localSheetId="5" hidden="1">{#N/A,#N/A,TRUE,"일정"}</definedName>
    <definedName name="hgfxd" localSheetId="1" hidden="1">{#N/A,#N/A,TRUE,"일정"}</definedName>
    <definedName name="hgfxd" localSheetId="6" hidden="1">{#N/A,#N/A,TRUE,"일정"}</definedName>
    <definedName name="hgfxd" localSheetId="3" hidden="1">{#N/A,#N/A,TRUE,"일정"}</definedName>
    <definedName name="hgfxd" localSheetId="2" hidden="1">{#N/A,#N/A,TRUE,"일정"}</definedName>
    <definedName name="hgfxd" hidden="1">{#N/A,#N/A,TRUE,"일정"}</definedName>
    <definedName name="HING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mcvmcvb" localSheetId="0" hidden="1">#REF!</definedName>
    <definedName name="hjmcvmcvb" localSheetId="5" hidden="1">#REF!</definedName>
    <definedName name="hjmcvmcvb" localSheetId="1" hidden="1">#REF!</definedName>
    <definedName name="hjmcvmcvb" localSheetId="6" hidden="1">#REF!</definedName>
    <definedName name="hjmcvmcvb" localSheetId="3" hidden="1">#REF!</definedName>
    <definedName name="hjmcvmcvb" localSheetId="2" hidden="1">#REF!</definedName>
    <definedName name="hjmcvmcvb" hidden="1">#REF!</definedName>
    <definedName name="H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OT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O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OT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O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O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localSheetId="0" hidden="1">{"'Monthly 1997'!$A$3:$S$89"}</definedName>
    <definedName name="HTML_Control" localSheetId="5" hidden="1">{"'Monthly 1997'!$A$3:$S$89"}</definedName>
    <definedName name="HTML_Control" localSheetId="1" hidden="1">{"'Monthly 1997'!$A$3:$S$89"}</definedName>
    <definedName name="HTML_Control" localSheetId="6" hidden="1">{"'Monthly 1997'!$A$3:$S$89"}</definedName>
    <definedName name="HTML_Control" localSheetId="3" hidden="1">{"'Monthly 1997'!$A$3:$S$89"}</definedName>
    <definedName name="HTML_Control" localSheetId="2" hidden="1">{"'Monthly 1997'!$A$3:$S$89"}</definedName>
    <definedName name="HTML_Control" hidden="1">{"'Monthly 1997'!$A$3:$S$89"}</definedName>
    <definedName name="HTML_Control1" localSheetId="0" hidden="1">{"'Monthly 1997'!$A$3:$S$89"}</definedName>
    <definedName name="HTML_Control1" localSheetId="5" hidden="1">{"'Monthly 1997'!$A$3:$S$89"}</definedName>
    <definedName name="HTML_Control1" localSheetId="1" hidden="1">{"'Monthly 1997'!$A$3:$S$89"}</definedName>
    <definedName name="HTML_Control1" localSheetId="6" hidden="1">{"'Monthly 1997'!$A$3:$S$89"}</definedName>
    <definedName name="HTML_Control1" localSheetId="3" hidden="1">{"'Monthly 1997'!$A$3:$S$89"}</definedName>
    <definedName name="HTML_Control1" localSheetId="2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T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T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localSheetId="5" hidden="1">#REF!</definedName>
    <definedName name="IEPeXToEUR" localSheetId="1" hidden="1">#REF!</definedName>
    <definedName name="IEPeXToEUR" localSheetId="6" hidden="1">#REF!</definedName>
    <definedName name="IEPeXToEUR" localSheetId="3" hidden="1">#REF!</definedName>
    <definedName name="IEPeXToEUR" localSheetId="2" hidden="1">#REF!</definedName>
    <definedName name="IEPeXToEUR" hidden="1">#REF!</definedName>
    <definedName name="iii" localSheetId="0" hidden="1">{#VALUE!,#N/A,TRUE,0}</definedName>
    <definedName name="iii" localSheetId="5" hidden="1">{#VALUE!,#N/A,TRUE,0}</definedName>
    <definedName name="iii" localSheetId="1" hidden="1">{#VALUE!,#N/A,TRUE,0}</definedName>
    <definedName name="iii" localSheetId="6" hidden="1">{#VALUE!,#N/A,TRUE,0}</definedName>
    <definedName name="iii" localSheetId="3" hidden="1">{#VALUE!,#N/A,TRUE,0}</definedName>
    <definedName name="iii" localSheetId="2" hidden="1">{#VALUE!,#N/A,TRUE,0}</definedName>
    <definedName name="iii" hidden="1">{#VALUE!,#N/A,TRUE,0}</definedName>
    <definedName name="INT" localSheetId="0" hidden="1">{#N/A,#N/A,TRUE,"일정"}</definedName>
    <definedName name="INT" localSheetId="5" hidden="1">{#N/A,#N/A,TRUE,"일정"}</definedName>
    <definedName name="INT" localSheetId="1" hidden="1">{#N/A,#N/A,TRUE,"일정"}</definedName>
    <definedName name="INT" localSheetId="6" hidden="1">{#N/A,#N/A,TRUE,"일정"}</definedName>
    <definedName name="INT" localSheetId="3" hidden="1">{#N/A,#N/A,TRUE,"일정"}</definedName>
    <definedName name="INT" localSheetId="2" hidden="1">{#N/A,#N/A,TRUE,"일정"}</definedName>
    <definedName name="INT" hidden="1">{#N/A,#N/A,TRUE,"일정"}</definedName>
    <definedName name="IOJPO" localSheetId="0" hidden="1">{#N/A,#N/A,FALSE,"단축1";#N/A,#N/A,FALSE,"단축2";#N/A,#N/A,FALSE,"단축3";#N/A,#N/A,FALSE,"장축";#N/A,#N/A,FALSE,"4WD"}</definedName>
    <definedName name="IOJPO" localSheetId="5" hidden="1">{#N/A,#N/A,FALSE,"단축1";#N/A,#N/A,FALSE,"단축2";#N/A,#N/A,FALSE,"단축3";#N/A,#N/A,FALSE,"장축";#N/A,#N/A,FALSE,"4WD"}</definedName>
    <definedName name="IOJPO" localSheetId="1" hidden="1">{#N/A,#N/A,FALSE,"단축1";#N/A,#N/A,FALSE,"단축2";#N/A,#N/A,FALSE,"단축3";#N/A,#N/A,FALSE,"장축";#N/A,#N/A,FALSE,"4WD"}</definedName>
    <definedName name="IOJPO" localSheetId="6" hidden="1">{#N/A,#N/A,FALSE,"단축1";#N/A,#N/A,FALSE,"단축2";#N/A,#N/A,FALSE,"단축3";#N/A,#N/A,FALSE,"장축";#N/A,#N/A,FALSE,"4WD"}</definedName>
    <definedName name="IOJPO" localSheetId="3" hidden="1">{#N/A,#N/A,FALSE,"단축1";#N/A,#N/A,FALSE,"단축2";#N/A,#N/A,FALSE,"단축3";#N/A,#N/A,FALSE,"장축";#N/A,#N/A,FALSE,"4WD"}</definedName>
    <definedName name="IOJPO" localSheetId="2" hidden="1">{#N/A,#N/A,FALSE,"단축1";#N/A,#N/A,FALSE,"단축2";#N/A,#N/A,FALSE,"단축3";#N/A,#N/A,FALSE,"장축";#N/A,#N/A,FALSE,"4WD"}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localSheetId="5" hidden="1">#REF!</definedName>
    <definedName name="ITLeXToEUR" localSheetId="1" hidden="1">#REF!</definedName>
    <definedName name="ITLeXToEUR" localSheetId="6" hidden="1">#REF!</definedName>
    <definedName name="ITLeXToEUR" localSheetId="3" hidden="1">#REF!</definedName>
    <definedName name="ITLeXToEUR" localSheetId="2" hidden="1">#REF!</definedName>
    <definedName name="ITLeXToEUR" hidden="1">#REF!</definedName>
    <definedName name="jfdklfjdls" localSheetId="0" hidden="1">#REF!</definedName>
    <definedName name="jfdklfjdls" localSheetId="5" hidden="1">#REF!</definedName>
    <definedName name="jfdklfjdls" localSheetId="1" hidden="1">#REF!</definedName>
    <definedName name="jfdklfjdls" localSheetId="6" hidden="1">#REF!</definedName>
    <definedName name="jfdklfjdls" localSheetId="3" hidden="1">#REF!</definedName>
    <definedName name="jfdklfjdls" localSheetId="2" hidden="1">#REF!</definedName>
    <definedName name="jfdklfjdls" hidden="1">#REF!</definedName>
    <definedName name="jgfsjhgfsjhgfsdjhgfds" localSheetId="0" hidden="1">{#N/A,#N/A,TRUE,"일정"}</definedName>
    <definedName name="jgfsjhgfsjhgfsdjhgfds" localSheetId="5" hidden="1">{#N/A,#N/A,TRUE,"일정"}</definedName>
    <definedName name="jgfsjhgfsjhgfsdjhgfds" localSheetId="1" hidden="1">{#N/A,#N/A,TRUE,"일정"}</definedName>
    <definedName name="jgfsjhgfsjhgfsdjhgfds" localSheetId="6" hidden="1">{#N/A,#N/A,TRUE,"일정"}</definedName>
    <definedName name="jgfsjhgfsjhgfsdjhgfds" localSheetId="3" hidden="1">{#N/A,#N/A,TRUE,"일정"}</definedName>
    <definedName name="jgfsjhgfsjhgfsdjhgfds" localSheetId="2" hidden="1">{#N/A,#N/A,TRUE,"일정"}</definedName>
    <definedName name="jgfsjhgfsjhgfsdjhgfds" hidden="1">{#N/A,#N/A,TRUE,"일정"}</definedName>
    <definedName name="J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localSheetId="5" hidden="1">#REF!</definedName>
    <definedName name="kbcnjr" localSheetId="1" hidden="1">#REF!</definedName>
    <definedName name="kbcnjr" localSheetId="6" hidden="1">#REF!</definedName>
    <definedName name="kbcnjr" localSheetId="3" hidden="1">#REF!</definedName>
    <definedName name="kbcnjr" localSheetId="2" hidden="1">#REF!</definedName>
    <definedName name="kbcnjr" hidden="1">#REF!</definedName>
    <definedName name="KD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k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k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llok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lloko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llok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lloko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llok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llok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llok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0" hidden="1">{#N/A,#N/A,FALSE,"BODY"}</definedName>
    <definedName name="KLJLK" localSheetId="5" hidden="1">{#N/A,#N/A,FALSE,"BODY"}</definedName>
    <definedName name="KLJLK" localSheetId="1" hidden="1">{#N/A,#N/A,FALSE,"BODY"}</definedName>
    <definedName name="KLJLK" localSheetId="6" hidden="1">{#N/A,#N/A,FALSE,"BODY"}</definedName>
    <definedName name="KLJLK" localSheetId="3" hidden="1">{#N/A,#N/A,FALSE,"BODY"}</definedName>
    <definedName name="KLJLK" localSheetId="2" hidden="1">{#N/A,#N/A,FALSE,"BODY"}</definedName>
    <definedName name="KLJLK" hidden="1">{#N/A,#N/A,FALSE,"BODY"}</definedName>
    <definedName name="LAYOU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BJ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BJ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BJ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BJ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BJ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localSheetId="0" hidden="1">{#N/A,#N/A,TRUE,"일정"}</definedName>
    <definedName name="LHSDHSD" localSheetId="5" hidden="1">{#N/A,#N/A,TRUE,"일정"}</definedName>
    <definedName name="LHSDHSD" localSheetId="1" hidden="1">{#N/A,#N/A,TRUE,"일정"}</definedName>
    <definedName name="LHSDHSD" localSheetId="6" hidden="1">{#N/A,#N/A,TRUE,"일정"}</definedName>
    <definedName name="LHSDHSD" localSheetId="3" hidden="1">{#N/A,#N/A,TRUE,"일정"}</definedName>
    <definedName name="LHSDHSD" localSheetId="2" hidden="1">{#N/A,#N/A,TRUE,"일정"}</definedName>
    <definedName name="LHSDHSD" hidden="1">{#N/A,#N/A,TRUE,"일정"}</definedName>
    <definedName name="L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localSheetId="5" hidden="1">#REF!</definedName>
    <definedName name="LUFeXToEUR" localSheetId="1" hidden="1">#REF!</definedName>
    <definedName name="LUFeXToEUR" localSheetId="6" hidden="1">#REF!</definedName>
    <definedName name="LUFeXToEUR" localSheetId="3" hidden="1">#REF!</definedName>
    <definedName name="LUFeXToEUR" localSheetId="2" hidden="1">#REF!</definedName>
    <definedName name="LUFeXToEUR" hidden="1">#REF!</definedName>
    <definedName name="MAI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IN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IN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IN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IN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IN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NSUROV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NSUROV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NSUROV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NSUROV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NSUROV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STER" localSheetId="0" hidden="1">{#N/A,#N/A,TRUE,"일정"}</definedName>
    <definedName name="MASTER" localSheetId="5" hidden="1">{#N/A,#N/A,TRUE,"일정"}</definedName>
    <definedName name="MASTER" localSheetId="1" hidden="1">{#N/A,#N/A,TRUE,"일정"}</definedName>
    <definedName name="MASTER" localSheetId="6" hidden="1">{#N/A,#N/A,TRUE,"일정"}</definedName>
    <definedName name="MASTER" localSheetId="3" hidden="1">{#N/A,#N/A,TRUE,"일정"}</definedName>
    <definedName name="MASTER" localSheetId="2" hidden="1">{#N/A,#N/A,TRUE,"일정"}</definedName>
    <definedName name="MASTER" hidden="1">{#N/A,#N/A,TRUE,"일정"}</definedName>
    <definedName name="MEDIU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DIU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DIU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DIU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DIU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DIU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m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m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m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m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m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0" hidden="1">{"'Monthly 1997'!$A$3:$S$89"}</definedName>
    <definedName name="monthl" localSheetId="5" hidden="1">{"'Monthly 1997'!$A$3:$S$89"}</definedName>
    <definedName name="monthl" localSheetId="1" hidden="1">{"'Monthly 1997'!$A$3:$S$89"}</definedName>
    <definedName name="monthl" localSheetId="6" hidden="1">{"'Monthly 1997'!$A$3:$S$89"}</definedName>
    <definedName name="monthl" localSheetId="3" hidden="1">{"'Monthly 1997'!$A$3:$S$89"}</definedName>
    <definedName name="monthl" localSheetId="2" hidden="1">{"'Monthly 1997'!$A$3:$S$89"}</definedName>
    <definedName name="monthl" hidden="1">{"'Monthly 1997'!$A$3:$S$89"}</definedName>
    <definedName name="Monthly" localSheetId="0" hidden="1">{"'Monthly 1997'!$A$3:$S$89"}</definedName>
    <definedName name="Monthly" localSheetId="5" hidden="1">{"'Monthly 1997'!$A$3:$S$89"}</definedName>
    <definedName name="Monthly" localSheetId="1" hidden="1">{"'Monthly 1997'!$A$3:$S$89"}</definedName>
    <definedName name="Monthly" localSheetId="6" hidden="1">{"'Monthly 1997'!$A$3:$S$89"}</definedName>
    <definedName name="Monthly" localSheetId="3" hidden="1">{"'Monthly 1997'!$A$3:$S$89"}</definedName>
    <definedName name="Monthly" localSheetId="2" hidden="1">{"'Monthly 1997'!$A$3:$S$89"}</definedName>
    <definedName name="Monthly" hidden="1">{"'Monthly 1997'!$A$3:$S$89"}</definedName>
    <definedName name="New" localSheetId="0" hidden="1">{#N/A,#N/A,TRUE,"일정"}</definedName>
    <definedName name="New" localSheetId="5" hidden="1">{#N/A,#N/A,TRUE,"일정"}</definedName>
    <definedName name="New" localSheetId="1" hidden="1">{#N/A,#N/A,TRUE,"일정"}</definedName>
    <definedName name="New" localSheetId="6" hidden="1">{#N/A,#N/A,TRUE,"일정"}</definedName>
    <definedName name="New" localSheetId="3" hidden="1">{#N/A,#N/A,TRUE,"일정"}</definedName>
    <definedName name="New" localSheetId="2" hidden="1">{#N/A,#N/A,TRUE,"일정"}</definedName>
    <definedName name="New" hidden="1">{#N/A,#N/A,TRUE,"일정"}</definedName>
    <definedName name="N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localSheetId="5" hidden="1">#REF!</definedName>
    <definedName name="NLGeXToEUR" localSheetId="1" hidden="1">#REF!</definedName>
    <definedName name="NLGeXToEUR" localSheetId="6" hidden="1">#REF!</definedName>
    <definedName name="NLGeXToEUR" localSheetId="3" hidden="1">#REF!</definedName>
    <definedName name="NLGeXToEUR" localSheetId="2" hidden="1">#REF!</definedName>
    <definedName name="NLGeXToEUR" hidden="1">#REF!</definedName>
    <definedName name="oblojka" localSheetId="0" hidden="1">{#N/A,#N/A,TRUE,"일정"}</definedName>
    <definedName name="oblojka" localSheetId="5" hidden="1">{#N/A,#N/A,TRUE,"일정"}</definedName>
    <definedName name="oblojka" localSheetId="1" hidden="1">{#N/A,#N/A,TRUE,"일정"}</definedName>
    <definedName name="oblojka" localSheetId="6" hidden="1">{#N/A,#N/A,TRUE,"일정"}</definedName>
    <definedName name="oblojka" localSheetId="3" hidden="1">{#N/A,#N/A,TRUE,"일정"}</definedName>
    <definedName name="oblojka" localSheetId="2" hidden="1">{#N/A,#N/A,TRUE,"일정"}</definedName>
    <definedName name="oblojka" hidden="1">{#N/A,#N/A,TRUE,"일정"}</definedName>
    <definedName name="OID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D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D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D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D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D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oooooo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oooooo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oooooo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oooooo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oooooo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oooooo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OOOOO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0" hidden="1">{#N/A,#N/A,FALSE,"BODY"}</definedName>
    <definedName name="PACK" localSheetId="5" hidden="1">{#N/A,#N/A,FALSE,"BODY"}</definedName>
    <definedName name="PACK" localSheetId="1" hidden="1">{#N/A,#N/A,FALSE,"BODY"}</definedName>
    <definedName name="PACK" localSheetId="6" hidden="1">{#N/A,#N/A,FALSE,"BODY"}</definedName>
    <definedName name="PACK" localSheetId="3" hidden="1">{#N/A,#N/A,FALSE,"BODY"}</definedName>
    <definedName name="PACK" localSheetId="2" hidden="1">{#N/A,#N/A,FALSE,"BODY"}</definedName>
    <definedName name="PACK" hidden="1">{#N/A,#N/A,FALSE,"BODY"}</definedName>
    <definedName name="PACKING" localSheetId="0" hidden="1">{#N/A,#N/A,FALSE,"BODY"}</definedName>
    <definedName name="PACKING" localSheetId="5" hidden="1">{#N/A,#N/A,FALSE,"BODY"}</definedName>
    <definedName name="PACKING" localSheetId="1" hidden="1">{#N/A,#N/A,FALSE,"BODY"}</definedName>
    <definedName name="PACKING" localSheetId="6" hidden="1">{#N/A,#N/A,FALSE,"BODY"}</definedName>
    <definedName name="PACKING" localSheetId="3" hidden="1">{#N/A,#N/A,FALSE,"BODY"}</definedName>
    <definedName name="PACKING" localSheetId="2" hidden="1">{#N/A,#N/A,FALSE,"BODY"}</definedName>
    <definedName name="PACKING" hidden="1">{#N/A,#N/A,FALSE,"BODY"}</definedName>
    <definedName name="PACKINGLIST" localSheetId="0" hidden="1">{#N/A,#N/A,FALSE,"BODY"}</definedName>
    <definedName name="PACKINGLIST" localSheetId="5" hidden="1">{#N/A,#N/A,FALSE,"BODY"}</definedName>
    <definedName name="PACKINGLIST" localSheetId="1" hidden="1">{#N/A,#N/A,FALSE,"BODY"}</definedName>
    <definedName name="PACKINGLIST" localSheetId="6" hidden="1">{#N/A,#N/A,FALSE,"BODY"}</definedName>
    <definedName name="PACKINGLIST" localSheetId="3" hidden="1">{#N/A,#N/A,FALSE,"BODY"}</definedName>
    <definedName name="PACKINGLIST" localSheetId="2" hidden="1">{#N/A,#N/A,FALSE,"BODY"}</definedName>
    <definedName name="PACKINGLIST" hidden="1">{#N/A,#N/A,FALSE,"BODY"}</definedName>
    <definedName name="pani" localSheetId="0" hidden="1">{#N/A,#N/A,FALSE,"SimInp1";#N/A,#N/A,FALSE,"SimInp2";#N/A,#N/A,FALSE,"SimOut1";#N/A,#N/A,FALSE,"SimOut2";#N/A,#N/A,FALSE,"SimOut3";#N/A,#N/A,FALSE,"SimOut4";#N/A,#N/A,FALSE,"SimOut5"}</definedName>
    <definedName name="pani" localSheetId="5" hidden="1">{#N/A,#N/A,FALSE,"SimInp1";#N/A,#N/A,FALSE,"SimInp2";#N/A,#N/A,FALSE,"SimOut1";#N/A,#N/A,FALSE,"SimOut2";#N/A,#N/A,FALSE,"SimOut3";#N/A,#N/A,FALSE,"SimOut4";#N/A,#N/A,FALSE,"SimOut5"}</definedName>
    <definedName name="pani" localSheetId="1" hidden="1">{#N/A,#N/A,FALSE,"SimInp1";#N/A,#N/A,FALSE,"SimInp2";#N/A,#N/A,FALSE,"SimOut1";#N/A,#N/A,FALSE,"SimOut2";#N/A,#N/A,FALSE,"SimOut3";#N/A,#N/A,FALSE,"SimOut4";#N/A,#N/A,FALSE,"SimOut5"}</definedName>
    <definedName name="pani" localSheetId="6" hidden="1">{#N/A,#N/A,FALSE,"SimInp1";#N/A,#N/A,FALSE,"SimInp2";#N/A,#N/A,FALSE,"SimOut1";#N/A,#N/A,FALSE,"SimOut2";#N/A,#N/A,FALSE,"SimOut3";#N/A,#N/A,FALSE,"SimOut4";#N/A,#N/A,FALSE,"SimOut5"}</definedName>
    <definedName name="pani" localSheetId="3" hidden="1">{#N/A,#N/A,FALSE,"SimInp1";#N/A,#N/A,FALSE,"SimInp2";#N/A,#N/A,FALSE,"SimOut1";#N/A,#N/A,FALSE,"SimOut2";#N/A,#N/A,FALSE,"SimOut3";#N/A,#N/A,FALSE,"SimOut4";#N/A,#N/A,FALSE,"SimOut5"}</definedName>
    <definedName name="pani" localSheetId="2" hidden="1">{#N/A,#N/A,FALSE,"SimInp1";#N/A,#N/A,FALSE,"SimInp2";#N/A,#N/A,FALSE,"SimOut1";#N/A,#N/A,FALSE,"SimOut2";#N/A,#N/A,FALSE,"SimOut3";#N/A,#N/A,FALSE,"SimOut4";#N/A,#N/A,FALSE,"SimOut5"}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RTS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RTS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RTS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RTS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RTS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5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5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5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5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5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localSheetId="0" hidden="1">{#N/A,#N/A,TRUE,"일정"}</definedName>
    <definedName name="PH단계별" localSheetId="5" hidden="1">{#N/A,#N/A,TRUE,"일정"}</definedName>
    <definedName name="PH단계별" localSheetId="1" hidden="1">{#N/A,#N/A,TRUE,"일정"}</definedName>
    <definedName name="PH단계별" localSheetId="6" hidden="1">{#N/A,#N/A,TRUE,"일정"}</definedName>
    <definedName name="PH단계별" localSheetId="3" hidden="1">{#N/A,#N/A,TRUE,"일정"}</definedName>
    <definedName name="PH단계별" localSheetId="2" hidden="1">{#N/A,#N/A,TRUE,"일정"}</definedName>
    <definedName name="PH단계별" hidden="1">{#N/A,#N/A,TRUE,"일정"}</definedName>
    <definedName name="PJ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localSheetId="0" hidden="1">{#N/A,#N/A,FALSE,"BODY"}</definedName>
    <definedName name="PL" localSheetId="5" hidden="1">{#N/A,#N/A,FALSE,"BODY"}</definedName>
    <definedName name="PL" localSheetId="1" hidden="1">{#N/A,#N/A,FALSE,"BODY"}</definedName>
    <definedName name="PL" localSheetId="6" hidden="1">{#N/A,#N/A,FALSE,"BODY"}</definedName>
    <definedName name="PL" localSheetId="3" hidden="1">{#N/A,#N/A,FALSE,"BODY"}</definedName>
    <definedName name="PL" localSheetId="2" hidden="1">{#N/A,#N/A,FALSE,"BODY"}</definedName>
    <definedName name="PL" hidden="1">{#N/A,#N/A,FALSE,"BODY"}</definedName>
    <definedName name="PO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I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I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I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I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I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localSheetId="0" hidden="1">{#N/A,#N/A,TRUE,"일정"}</definedName>
    <definedName name="PRO" localSheetId="5" hidden="1">{#N/A,#N/A,TRUE,"일정"}</definedName>
    <definedName name="PRO" localSheetId="1" hidden="1">{#N/A,#N/A,TRUE,"일정"}</definedName>
    <definedName name="PRO" localSheetId="6" hidden="1">{#N/A,#N/A,TRUE,"일정"}</definedName>
    <definedName name="PRO" localSheetId="3" hidden="1">{#N/A,#N/A,TRUE,"일정"}</definedName>
    <definedName name="PRO" localSheetId="2" hidden="1">{#N/A,#N/A,TRUE,"일정"}</definedName>
    <definedName name="PRO" hidden="1">{#N/A,#N/A,TRUE,"일정"}</definedName>
    <definedName name="PROJEC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localSheetId="5" hidden="1">#REF!</definedName>
    <definedName name="PTEeXToEUR" localSheetId="1" hidden="1">#REF!</definedName>
    <definedName name="PTEeXToEUR" localSheetId="6" hidden="1">#REF!</definedName>
    <definedName name="PTEeXToEUR" localSheetId="3" hidden="1">#REF!</definedName>
    <definedName name="PTEeXToEUR" localSheetId="2" hidden="1">#REF!</definedName>
    <definedName name="PTEeXToEUR" hidden="1">#REF!</definedName>
    <definedName name="QQ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" localSheetId="0" hidden="1">#REF!</definedName>
    <definedName name="qqqqqqq" localSheetId="5" hidden="1">#REF!</definedName>
    <definedName name="qqqqqqq" localSheetId="1" hidden="1">#REF!</definedName>
    <definedName name="qqqqqqq" localSheetId="6" hidden="1">#REF!</definedName>
    <definedName name="qqqqqqq" localSheetId="3" hidden="1">#REF!</definedName>
    <definedName name="qqqqqqq" localSheetId="2" hidden="1">#REF!</definedName>
    <definedName name="qqqqqqq" hidden="1">#REF!</definedName>
    <definedName name="qqqqqqq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ULITY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ULIT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ULITY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ULIT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ULIT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localSheetId="0" hidden="1">{#N/A,#N/A,FALSE,"단축1";#N/A,#N/A,FALSE,"단축2";#N/A,#N/A,FALSE,"단축3";#N/A,#N/A,FALSE,"장축";#N/A,#N/A,FALSE,"4WD"}</definedName>
    <definedName name="R_COVER" localSheetId="5" hidden="1">{#N/A,#N/A,FALSE,"단축1";#N/A,#N/A,FALSE,"단축2";#N/A,#N/A,FALSE,"단축3";#N/A,#N/A,FALSE,"장축";#N/A,#N/A,FALSE,"4WD"}</definedName>
    <definedName name="R_COVER" localSheetId="1" hidden="1">{#N/A,#N/A,FALSE,"단축1";#N/A,#N/A,FALSE,"단축2";#N/A,#N/A,FALSE,"단축3";#N/A,#N/A,FALSE,"장축";#N/A,#N/A,FALSE,"4WD"}</definedName>
    <definedName name="R_COVER" localSheetId="6" hidden="1">{#N/A,#N/A,FALSE,"단축1";#N/A,#N/A,FALSE,"단축2";#N/A,#N/A,FALSE,"단축3";#N/A,#N/A,FALSE,"장축";#N/A,#N/A,FALSE,"4WD"}</definedName>
    <definedName name="R_COVER" localSheetId="3" hidden="1">{#N/A,#N/A,FALSE,"단축1";#N/A,#N/A,FALSE,"단축2";#N/A,#N/A,FALSE,"단축3";#N/A,#N/A,FALSE,"장축";#N/A,#N/A,FALSE,"4WD"}</definedName>
    <definedName name="R_COVER" localSheetId="2" hidden="1">{#N/A,#N/A,FALSE,"단축1";#N/A,#N/A,FALSE,"단축2";#N/A,#N/A,FALSE,"단축3";#N/A,#N/A,FALSE,"장축";#N/A,#N/A,FALSE,"4WD"}</definedName>
    <definedName name="R_COVER" hidden="1">{#N/A,#N/A,FALSE,"단축1";#N/A,#N/A,FALSE,"단축2";#N/A,#N/A,FALSE,"단축3";#N/A,#N/A,FALSE,"장축";#N/A,#N/A,FALSE,"4WD"}</definedName>
    <definedName name="r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POT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PO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POT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PO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PO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localSheetId="0" hidden="1">{#N/A,#N/A,FALSE,"신규dep";#N/A,#N/A,FALSE,"신규dep-금형상각후";#N/A,#N/A,FALSE,"신규dep-연구비상각후";#N/A,#N/A,FALSE,"신규dep-기계,공구상각후"}</definedName>
    <definedName name="RETE54" localSheetId="5" hidden="1">{#N/A,#N/A,FALSE,"신규dep";#N/A,#N/A,FALSE,"신규dep-금형상각후";#N/A,#N/A,FALSE,"신규dep-연구비상각후";#N/A,#N/A,FALSE,"신규dep-기계,공구상각후"}</definedName>
    <definedName name="RETE54" localSheetId="1" hidden="1">{#N/A,#N/A,FALSE,"신규dep";#N/A,#N/A,FALSE,"신규dep-금형상각후";#N/A,#N/A,FALSE,"신규dep-연구비상각후";#N/A,#N/A,FALSE,"신규dep-기계,공구상각후"}</definedName>
    <definedName name="RETE54" localSheetId="6" hidden="1">{#N/A,#N/A,FALSE,"신규dep";#N/A,#N/A,FALSE,"신규dep-금형상각후";#N/A,#N/A,FALSE,"신규dep-연구비상각후";#N/A,#N/A,FALSE,"신규dep-기계,공구상각후"}</definedName>
    <definedName name="RETE54" localSheetId="3" hidden="1">{#N/A,#N/A,FALSE,"신규dep";#N/A,#N/A,FALSE,"신규dep-금형상각후";#N/A,#N/A,FALSE,"신규dep-연구비상각후";#N/A,#N/A,FALSE,"신규dep-기계,공구상각후"}</definedName>
    <definedName name="RETE54" localSheetId="2" hidden="1">{#N/A,#N/A,FALSE,"신규dep";#N/A,#N/A,FALSE,"신규dep-금형상각후";#N/A,#N/A,FALSE,"신규dep-연구비상각후";#N/A,#N/A,FALSE,"신규dep-기계,공구상각후"}</definedName>
    <definedName name="RETE54" hidden="1">{#N/A,#N/A,FALSE,"신규dep";#N/A,#N/A,FALSE,"신규dep-금형상각후";#N/A,#N/A,FALSE,"신규dep-연구비상각후";#N/A,#N/A,FALSE,"신규dep-기계,공구상각후"}</definedName>
    <definedName name="rfkm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fkmr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fkm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fkmr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fkmr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fkm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localSheetId="0" hidden="1">{#N/A,#N/A,TRUE,"일정"}</definedName>
    <definedName name="ROOF" localSheetId="5" hidden="1">{#N/A,#N/A,TRUE,"일정"}</definedName>
    <definedName name="ROOF" localSheetId="1" hidden="1">{#N/A,#N/A,TRUE,"일정"}</definedName>
    <definedName name="ROOF" localSheetId="6" hidden="1">{#N/A,#N/A,TRUE,"일정"}</definedName>
    <definedName name="ROOF" localSheetId="3" hidden="1">{#N/A,#N/A,TRUE,"일정"}</definedName>
    <definedName name="ROOF" localSheetId="2" hidden="1">{#N/A,#N/A,TRUE,"일정"}</definedName>
    <definedName name="ROOF" hidden="1">{#N/A,#N/A,TRUE,"일정"}</definedName>
    <definedName name="ROOF투자명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투자명세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투자명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투자명세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투자명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투자명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D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D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localSheetId="0" hidden="1">{#N/A,#N/A,TRUE,"일정"}</definedName>
    <definedName name="SC" localSheetId="5" hidden="1">{#N/A,#N/A,TRUE,"일정"}</definedName>
    <definedName name="SC" localSheetId="1" hidden="1">{#N/A,#N/A,TRUE,"일정"}</definedName>
    <definedName name="SC" localSheetId="6" hidden="1">{#N/A,#N/A,TRUE,"일정"}</definedName>
    <definedName name="SC" localSheetId="3" hidden="1">{#N/A,#N/A,TRUE,"일정"}</definedName>
    <definedName name="SC" localSheetId="2" hidden="1">{#N/A,#N/A,TRUE,"일정"}</definedName>
    <definedName name="SC" hidden="1">{#N/A,#N/A,TRUE,"일정"}</definedName>
    <definedName name="SC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금형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금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금형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금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금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asdsdsdsd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asdsdsdsd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asdsdsdsd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asdsdsdsd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asdsdsdsd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localSheetId="0" hidden="1">{#N/A,#N/A,TRUE,"일정"}</definedName>
    <definedName name="sdd" localSheetId="5" hidden="1">{#N/A,#N/A,TRUE,"일정"}</definedName>
    <definedName name="sdd" localSheetId="1" hidden="1">{#N/A,#N/A,TRUE,"일정"}</definedName>
    <definedName name="sdd" localSheetId="6" hidden="1">{#N/A,#N/A,TRUE,"일정"}</definedName>
    <definedName name="sdd" localSheetId="3" hidden="1">{#N/A,#N/A,TRUE,"일정"}</definedName>
    <definedName name="sdd" localSheetId="2" hidden="1">{#N/A,#N/A,TRUE,"일정"}</definedName>
    <definedName name="sdd" hidden="1">{#N/A,#N/A,TRUE,"일정"}</definedName>
    <definedName name="sdfdsfsgfd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dsfsgfd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dsfsgfd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dsfsgfd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dsfsgfd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dsfsgfd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dgfdsgdgf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dgfdsgdgf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dgfdsgdgf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dgfdsgdgf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dgfdsgdgf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dgfdsgdgf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localSheetId="0" hidden="1">{#N/A,#N/A,TRUE,"일정"}</definedName>
    <definedName name="SEL" localSheetId="5" hidden="1">{#N/A,#N/A,TRUE,"일정"}</definedName>
    <definedName name="SEL" localSheetId="1" hidden="1">{#N/A,#N/A,TRUE,"일정"}</definedName>
    <definedName name="SEL" localSheetId="6" hidden="1">{#N/A,#N/A,TRUE,"일정"}</definedName>
    <definedName name="SEL" localSheetId="3" hidden="1">{#N/A,#N/A,TRUE,"일정"}</definedName>
    <definedName name="SEL" localSheetId="2" hidden="1">{#N/A,#N/A,TRUE,"일정"}</definedName>
    <definedName name="SEL" hidden="1">{#N/A,#N/A,TRUE,"일정"}</definedName>
    <definedName name="SELECTOR" localSheetId="0" hidden="1">{#N/A,#N/A,TRUE,"일정"}</definedName>
    <definedName name="SELECTOR" localSheetId="5" hidden="1">{#N/A,#N/A,TRUE,"일정"}</definedName>
    <definedName name="SELECTOR" localSheetId="1" hidden="1">{#N/A,#N/A,TRUE,"일정"}</definedName>
    <definedName name="SELECTOR" localSheetId="6" hidden="1">{#N/A,#N/A,TRUE,"일정"}</definedName>
    <definedName name="SELECTOR" localSheetId="3" hidden="1">{#N/A,#N/A,TRUE,"일정"}</definedName>
    <definedName name="SELECTOR" localSheetId="2" hidden="1">{#N/A,#N/A,TRUE,"일정"}</definedName>
    <definedName name="SELECTOR" hidden="1">{#N/A,#N/A,TRUE,"일정"}</definedName>
    <definedName name="sel개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l개발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l개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l개발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l개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l개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S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S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fdsfddgvfdbgfbfgbfgfg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fdsfddgvfdbgfbfgbfgfg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fdsfddgvfdbgfbfgbfgfg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fdsfddgvfdbgfbfgbfgfg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fdsfddgvfdbgfbfgbfgfg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localSheetId="5" hidden="1">#REF!</definedName>
    <definedName name="sgvdfgdfbfgnbfgbfb" localSheetId="1" hidden="1">#REF!</definedName>
    <definedName name="sgvdfgdfbfgnbfgbfb" localSheetId="6" hidden="1">#REF!</definedName>
    <definedName name="sgvdfgdfbfgnbfgbfb" localSheetId="3" hidden="1">#REF!</definedName>
    <definedName name="sgvdfgdfbfgnbfgbfb" localSheetId="2" hidden="1">#REF!</definedName>
    <definedName name="sgvdfgdfbfgnbfgbfb" hidden="1">#REF!</definedName>
    <definedName name="shee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localSheetId="0" hidden="1">{#N/A,#N/A,FALSE,"단축1";#N/A,#N/A,FALSE,"단축2";#N/A,#N/A,FALSE,"단축3";#N/A,#N/A,FALSE,"장축";#N/A,#N/A,FALSE,"4WD"}</definedName>
    <definedName name="SLL" localSheetId="5" hidden="1">{#N/A,#N/A,FALSE,"단축1";#N/A,#N/A,FALSE,"단축2";#N/A,#N/A,FALSE,"단축3";#N/A,#N/A,FALSE,"장축";#N/A,#N/A,FALSE,"4WD"}</definedName>
    <definedName name="SLL" localSheetId="1" hidden="1">{#N/A,#N/A,FALSE,"단축1";#N/A,#N/A,FALSE,"단축2";#N/A,#N/A,FALSE,"단축3";#N/A,#N/A,FALSE,"장축";#N/A,#N/A,FALSE,"4WD"}</definedName>
    <definedName name="SLL" localSheetId="6" hidden="1">{#N/A,#N/A,FALSE,"단축1";#N/A,#N/A,FALSE,"단축2";#N/A,#N/A,FALSE,"단축3";#N/A,#N/A,FALSE,"장축";#N/A,#N/A,FALSE,"4WD"}</definedName>
    <definedName name="SLL" localSheetId="3" hidden="1">{#N/A,#N/A,FALSE,"단축1";#N/A,#N/A,FALSE,"단축2";#N/A,#N/A,FALSE,"단축3";#N/A,#N/A,FALSE,"장축";#N/A,#N/A,FALSE,"4WD"}</definedName>
    <definedName name="SLL" localSheetId="2" hidden="1">{#N/A,#N/A,FALSE,"단축1";#N/A,#N/A,FALSE,"단축2";#N/A,#N/A,FALSE,"단축3";#N/A,#N/A,FALSE,"장축";#N/A,#N/A,FALSE,"4WD"}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P일정3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P일정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P일정3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P일정3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P일정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0" hidden="1">{"'Monthly 1997'!$A$3:$S$89"}</definedName>
    <definedName name="sung" localSheetId="5" hidden="1">{"'Monthly 1997'!$A$3:$S$89"}</definedName>
    <definedName name="sung" localSheetId="1" hidden="1">{"'Monthly 1997'!$A$3:$S$89"}</definedName>
    <definedName name="sung" localSheetId="6" hidden="1">{"'Monthly 1997'!$A$3:$S$89"}</definedName>
    <definedName name="sung" localSheetId="3" hidden="1">{"'Monthly 1997'!$A$3:$S$89"}</definedName>
    <definedName name="sung" localSheetId="2" hidden="1">{"'Monthly 1997'!$A$3:$S$89"}</definedName>
    <definedName name="sung" hidden="1">{"'Monthly 1997'!$A$3:$S$89"}</definedName>
    <definedName name="sung2" localSheetId="0" hidden="1">{"'Monthly 1997'!$A$3:$S$89"}</definedName>
    <definedName name="sung2" localSheetId="5" hidden="1">{"'Monthly 1997'!$A$3:$S$89"}</definedName>
    <definedName name="sung2" localSheetId="1" hidden="1">{"'Monthly 1997'!$A$3:$S$89"}</definedName>
    <definedName name="sung2" localSheetId="6" hidden="1">{"'Monthly 1997'!$A$3:$S$89"}</definedName>
    <definedName name="sung2" localSheetId="3" hidden="1">{"'Monthly 1997'!$A$3:$S$89"}</definedName>
    <definedName name="sung2" localSheetId="2" hidden="1">{"'Monthly 1997'!$A$3:$S$89"}</definedName>
    <definedName name="sung2" hidden="1">{"'Monthly 1997'!$A$3:$S$89"}</definedName>
    <definedName name="sung3" localSheetId="0" hidden="1">{"'Monthly 1997'!$A$3:$S$89"}</definedName>
    <definedName name="sung3" localSheetId="5" hidden="1">{"'Monthly 1997'!$A$3:$S$89"}</definedName>
    <definedName name="sung3" localSheetId="1" hidden="1">{"'Monthly 1997'!$A$3:$S$89"}</definedName>
    <definedName name="sung3" localSheetId="6" hidden="1">{"'Monthly 1997'!$A$3:$S$89"}</definedName>
    <definedName name="sung3" localSheetId="3" hidden="1">{"'Monthly 1997'!$A$3:$S$89"}</definedName>
    <definedName name="sung3" localSheetId="2" hidden="1">{"'Monthly 1997'!$A$3:$S$89"}</definedName>
    <definedName name="sung3" hidden="1">{"'Monthly 1997'!$A$3:$S$89"}</definedName>
    <definedName name="T2004HP16" localSheetId="0" hidden="1">{#N/A,#N/A,TRUE,"일정"}</definedName>
    <definedName name="T2004HP16" localSheetId="5" hidden="1">{#N/A,#N/A,TRUE,"일정"}</definedName>
    <definedName name="T2004HP16" localSheetId="1" hidden="1">{#N/A,#N/A,TRUE,"일정"}</definedName>
    <definedName name="T2004HP16" localSheetId="6" hidden="1">{#N/A,#N/A,TRUE,"일정"}</definedName>
    <definedName name="T2004HP16" localSheetId="3" hidden="1">{#N/A,#N/A,TRUE,"일정"}</definedName>
    <definedName name="T2004HP16" localSheetId="2" hidden="1">{#N/A,#N/A,TRUE,"일정"}</definedName>
    <definedName name="T2004HP16" hidden="1">{#N/A,#N/A,TRUE,"일정"}</definedName>
    <definedName name="T200SEL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SEL금형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SEL금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SEL금형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SEL금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SEL금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localSheetId="0" hidden="1">{#N/A,#N/A,FALSE,"단축1";#N/A,#N/A,FALSE,"단축2";#N/A,#N/A,FALSE,"단축3";#N/A,#N/A,FALSE,"장축";#N/A,#N/A,FALSE,"4WD"}</definedName>
    <definedName name="T200개발계획B" localSheetId="5" hidden="1">{#N/A,#N/A,FALSE,"단축1";#N/A,#N/A,FALSE,"단축2";#N/A,#N/A,FALSE,"단축3";#N/A,#N/A,FALSE,"장축";#N/A,#N/A,FALSE,"4WD"}</definedName>
    <definedName name="T200개발계획B" localSheetId="1" hidden="1">{#N/A,#N/A,FALSE,"단축1";#N/A,#N/A,FALSE,"단축2";#N/A,#N/A,FALSE,"단축3";#N/A,#N/A,FALSE,"장축";#N/A,#N/A,FALSE,"4WD"}</definedName>
    <definedName name="T200개발계획B" localSheetId="6" hidden="1">{#N/A,#N/A,FALSE,"단축1";#N/A,#N/A,FALSE,"단축2";#N/A,#N/A,FALSE,"단축3";#N/A,#N/A,FALSE,"장축";#N/A,#N/A,FALSE,"4WD"}</definedName>
    <definedName name="T200개발계획B" localSheetId="3" hidden="1">{#N/A,#N/A,FALSE,"단축1";#N/A,#N/A,FALSE,"단축2";#N/A,#N/A,FALSE,"단축3";#N/A,#N/A,FALSE,"장축";#N/A,#N/A,FALSE,"4WD"}</definedName>
    <definedName name="T200개발계획B" localSheetId="2" hidden="1">{#N/A,#N/A,FALSE,"단축1";#N/A,#N/A,FALSE,"단축2";#N/A,#N/A,FALSE,"단축3";#N/A,#N/A,FALSE,"장축";#N/A,#N/A,FALSE,"4WD"}</definedName>
    <definedName name="T200개발계획B" hidden="1">{#N/A,#N/A,FALSE,"단축1";#N/A,#N/A,FALSE,"단축2";#N/A,#N/A,FALSE,"단축3";#N/A,#N/A,FALSE,"장축";#N/A,#N/A,FALSE,"4WD"}</definedName>
    <definedName name="T200팀별투자비" localSheetId="0" hidden="1">{#N/A,#N/A,TRUE,"일정"}</definedName>
    <definedName name="T200팀별투자비" localSheetId="5" hidden="1">{#N/A,#N/A,TRUE,"일정"}</definedName>
    <definedName name="T200팀별투자비" localSheetId="1" hidden="1">{#N/A,#N/A,TRUE,"일정"}</definedName>
    <definedName name="T200팀별투자비" localSheetId="6" hidden="1">{#N/A,#N/A,TRUE,"일정"}</definedName>
    <definedName name="T200팀별투자비" localSheetId="3" hidden="1">{#N/A,#N/A,TRUE,"일정"}</definedName>
    <definedName name="T200팀별투자비" localSheetId="2" hidden="1">{#N/A,#N/A,TRUE,"일정"}</definedName>
    <definedName name="T200팀별투자비" hidden="1">{#N/A,#N/A,TRUE,"일정"}</definedName>
    <definedName name="tdxcgcytvcyhy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dxcgcytvcyhy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dxcgcytvcyhy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dxcgcytvcyhy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dxcgcytvcyhy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dxcgcytvcyhy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6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p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p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localSheetId="0" hidden="1">{#N/A,#N/A,TRUE,"일정"}</definedName>
    <definedName name="TOTAL" localSheetId="5" hidden="1">{#N/A,#N/A,TRUE,"일정"}</definedName>
    <definedName name="TOTAL" localSheetId="1" hidden="1">{#N/A,#N/A,TRUE,"일정"}</definedName>
    <definedName name="TOTAL" localSheetId="6" hidden="1">{#N/A,#N/A,TRUE,"일정"}</definedName>
    <definedName name="TOTAL" localSheetId="3" hidden="1">{#N/A,#N/A,TRUE,"일정"}</definedName>
    <definedName name="TOTAL" localSheetId="2" hidden="1">{#N/A,#N/A,TRUE,"일정"}</definedName>
    <definedName name="TOTAL" hidden="1">{#N/A,#N/A,TRUE,"일정"}</definedName>
    <definedName name="tr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localSheetId="0" hidden="1">{#N/A,#N/A,TRUE,"일정"}</definedName>
    <definedName name="tt" localSheetId="5" hidden="1">{#N/A,#N/A,TRUE,"일정"}</definedName>
    <definedName name="tt" localSheetId="1" hidden="1">{#N/A,#N/A,TRUE,"일정"}</definedName>
    <definedName name="tt" localSheetId="6" hidden="1">{#N/A,#N/A,TRUE,"일정"}</definedName>
    <definedName name="tt" localSheetId="3" hidden="1">{#N/A,#N/A,TRUE,"일정"}</definedName>
    <definedName name="tt" localSheetId="2" hidden="1">{#N/A,#N/A,TRUE,"일정"}</definedName>
    <definedName name="tt" hidden="1">{#N/A,#N/A,TRUE,"일정"}</definedName>
    <definedName name="TT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N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N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N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N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N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xcfdgtcftgc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xcfdgtcftgc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xcfdgtcftgc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xcfdgtcftgc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xcfdgtcftgc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ir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i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ir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ir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i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UUU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uuuuuu" localSheetId="0" hidden="1">#REF!</definedName>
    <definedName name="uuuuuuuuuuuu" localSheetId="5" hidden="1">#REF!</definedName>
    <definedName name="uuuuuuuuuuuu" localSheetId="1" hidden="1">#REF!</definedName>
    <definedName name="uuuuuuuuuuuu" localSheetId="6" hidden="1">#REF!</definedName>
    <definedName name="uuuuuuuuuuuu" localSheetId="3" hidden="1">#REF!</definedName>
    <definedName name="uuuuuuuuuuuu" localSheetId="2" hidden="1">#REF!</definedName>
    <definedName name="uuuuuuuuuuuu" hidden="1">#REF!</definedName>
    <definedName name="V222SEL종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222SEL종합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222SEL종합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222SEL종합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222SEL종합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222SEL종합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localSheetId="0" hidden="1">{#N/A,#N/A,TRUE,"일정"}</definedName>
    <definedName name="VDSAG" localSheetId="5" hidden="1">{#N/A,#N/A,TRUE,"일정"}</definedName>
    <definedName name="VDSAG" localSheetId="1" hidden="1">{#N/A,#N/A,TRUE,"일정"}</definedName>
    <definedName name="VDSAG" localSheetId="6" hidden="1">{#N/A,#N/A,TRUE,"일정"}</definedName>
    <definedName name="VDSAG" localSheetId="3" hidden="1">{#N/A,#N/A,TRUE,"일정"}</definedName>
    <definedName name="VDSAG" localSheetId="2" hidden="1">{#N/A,#N/A,TRUE,"일정"}</definedName>
    <definedName name="VDSAG" hidden="1">{#N/A,#N/A,TRUE,"일정"}</definedName>
    <definedName name="VII.LAYOU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sdvdsvsdfcsd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sdvdsvsdfcsd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sdvdsvsdfcsd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sdvdsvsdfcsd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sdvdsvsdfcsd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JATN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JATN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JATN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JATN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JATN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localSheetId="0" hidden="1">{#N/A,#N/A,TRUE,"일정"}</definedName>
    <definedName name="wlrr" localSheetId="5" hidden="1">{#N/A,#N/A,TRUE,"일정"}</definedName>
    <definedName name="wlrr" localSheetId="1" hidden="1">{#N/A,#N/A,TRUE,"일정"}</definedName>
    <definedName name="wlrr" localSheetId="6" hidden="1">{#N/A,#N/A,TRUE,"일정"}</definedName>
    <definedName name="wlrr" localSheetId="3" hidden="1">{#N/A,#N/A,TRUE,"일정"}</definedName>
    <definedName name="wlrr" localSheetId="2" hidden="1">{#N/A,#N/A,TRUE,"일정"}</definedName>
    <definedName name="wlrr" hidden="1">{#N/A,#N/A,TRUE,"일정"}</definedName>
    <definedName name="WP투자사업개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adrewfdrwfdrw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adrewfdrwfdrw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adrewfdrwfdrw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adrewfdrwfdrw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adrewfdrwfdrw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adrewfdrwfdrw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r" localSheetId="0" hidden="1">#REF!</definedName>
    <definedName name="wr" localSheetId="5" hidden="1">#REF!</definedName>
    <definedName name="wr" localSheetId="1" hidden="1">#REF!</definedName>
    <definedName name="wr" localSheetId="6" hidden="1">#REF!</definedName>
    <definedName name="wr" localSheetId="3" hidden="1">#REF!</definedName>
    <definedName name="wr" localSheetId="2" hidden="1">#REF!</definedName>
    <definedName name="wr" hidden="1">#REF!</definedName>
    <definedName name="wrn.????._.??????.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?._.??????." localSheetId="5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?._.??????." localSheetId="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?._.??????." localSheetId="6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?._.??????." localSheetId="3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?._.??????." localSheetId="2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localSheetId="0" hidden="1">{#N/A,#N/A,FALSE,"입력SHT"}</definedName>
    <definedName name="wrn.ACCEL._.PERF." localSheetId="5" hidden="1">{#N/A,#N/A,FALSE,"입력SHT"}</definedName>
    <definedName name="wrn.ACCEL._.PERF." localSheetId="1" hidden="1">{#N/A,#N/A,FALSE,"입력SHT"}</definedName>
    <definedName name="wrn.ACCEL._.PERF." localSheetId="6" hidden="1">{#N/A,#N/A,FALSE,"입력SHT"}</definedName>
    <definedName name="wrn.ACCEL._.PERF." localSheetId="3" hidden="1">{#N/A,#N/A,FALSE,"입력SHT"}</definedName>
    <definedName name="wrn.ACCEL._.PERF." localSheetId="2" hidden="1">{#N/A,#N/A,FALSE,"입력SHT"}</definedName>
    <definedName name="wrn.ACCEL._.PERF." hidden="1">{#N/A,#N/A,FALSE,"입력SHT"}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BOP_MIDTERM." localSheetId="0" hidden="1">{"BOP_TAB",#N/A,FALSE,"N";"MIDTERM_TAB",#N/A,FALSE,"O"}</definedName>
    <definedName name="wrn.BOP_MIDTERM." localSheetId="5" hidden="1">{"BOP_TAB",#N/A,FALSE,"N";"MIDTERM_TAB",#N/A,FALSE,"O"}</definedName>
    <definedName name="wrn.BOP_MIDTERM." localSheetId="1" hidden="1">{"BOP_TAB",#N/A,FALSE,"N";"MIDTERM_TAB",#N/A,FALSE,"O"}</definedName>
    <definedName name="wrn.BOP_MIDTERM." localSheetId="6" hidden="1">{"BOP_TAB",#N/A,FALSE,"N";"MIDTERM_TAB",#N/A,FALSE,"O"}</definedName>
    <definedName name="wrn.BOP_MIDTERM." localSheetId="3" hidden="1">{"BOP_TAB",#N/A,FALSE,"N";"MIDTERM_TAB",#N/A,FALSE,"O"}</definedName>
    <definedName name="wrn.BOP_MIDTERM." localSheetId="2" hidden="1">{"BOP_TAB",#N/A,FALSE,"N";"MIDTERM_TAB",#N/A,FALSE,"O"}</definedName>
    <definedName name="wrn.BOP_MIDTERM." hidden="1">{"BOP_TAB",#N/A,FALSE,"N";"MIDTERM_TAB",#N/A,FALSE,"O"}</definedName>
    <definedName name="wrn.ccr." localSheetId="0" hidden="1">{#N/A,#N/A,FALSE,"BODY"}</definedName>
    <definedName name="wrn.ccr." localSheetId="5" hidden="1">{#N/A,#N/A,FALSE,"BODY"}</definedName>
    <definedName name="wrn.ccr." localSheetId="1" hidden="1">{#N/A,#N/A,FALSE,"BODY"}</definedName>
    <definedName name="wrn.ccr." localSheetId="6" hidden="1">{#N/A,#N/A,FALSE,"BODY"}</definedName>
    <definedName name="wrn.ccr." localSheetId="3" hidden="1">{#N/A,#N/A,FALSE,"BODY"}</definedName>
    <definedName name="wrn.ccr." localSheetId="2" hidden="1">{#N/A,#N/A,FALSE,"BODY"}</definedName>
    <definedName name="wrn.ccr." hidden="1">{#N/A,#N/A,FALSE,"BODY"}</definedName>
    <definedName name="wrn.Controlled._.Shipping._.Orion." localSheetId="0" hidden="1">{#N/A,#N/A,FALSE,"Repair";#N/A,#N/A,FALSE,"Audit Room";#N/A,#N/A,FALSE,"Simulator"}</definedName>
    <definedName name="wrn.Controlled._.Shipping._.Orion." localSheetId="5" hidden="1">{#N/A,#N/A,FALSE,"Repair";#N/A,#N/A,FALSE,"Audit Room";#N/A,#N/A,FALSE,"Simulator"}</definedName>
    <definedName name="wrn.Controlled._.Shipping._.Orion." localSheetId="1" hidden="1">{#N/A,#N/A,FALSE,"Repair";#N/A,#N/A,FALSE,"Audit Room";#N/A,#N/A,FALSE,"Simulator"}</definedName>
    <definedName name="wrn.Controlled._.Shipping._.Orion." localSheetId="6" hidden="1">{#N/A,#N/A,FALSE,"Repair";#N/A,#N/A,FALSE,"Audit Room";#N/A,#N/A,FALSE,"Simulator"}</definedName>
    <definedName name="wrn.Controlled._.Shipping._.Orion." localSheetId="3" hidden="1">{#N/A,#N/A,FALSE,"Repair";#N/A,#N/A,FALSE,"Audit Room";#N/A,#N/A,FALSE,"Simulator"}</definedName>
    <definedName name="wrn.Controlled._.Shipping._.Orion." localSheetId="2" hidden="1">{#N/A,#N/A,FALSE,"Repair";#N/A,#N/A,FALSE,"Audit Room";#N/A,#N/A,FALSE,"Simulator"}</definedName>
    <definedName name="wrn.Controlled._.Shipping._.Orion." hidden="1">{#N/A,#N/A,FALSE,"Repair";#N/A,#N/A,FALSE,"Audit Room";#N/A,#N/A,FALSE,"Simulator"}</definedName>
    <definedName name="wrn.DDD.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localSheetId="0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Financial._.Projections." localSheetId="5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Financial._.Projections." localSheetId="1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Financial._.Projections." localSheetId="6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Financial._.Projections." localSheetId="3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Financial._.Projections." localSheetId="2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wrn.HWITEM." localSheetId="5" hidden="1">{#N/A,#N/A,FALSE,"삼진정공";#N/A,#N/A,FALSE,"영신금속";#N/A,#N/A,FALSE,"태양금속";#N/A,#N/A,FALSE,"진합정공";#N/A,#N/A,FALSE,"코리아";#N/A,#N/A,FALSE,"풍강금속";#N/A,#N/A,FALSE,"선일기계"}</definedName>
    <definedName name="wrn.HWITEM." localSheetId="1" hidden="1">{#N/A,#N/A,FALSE,"삼진정공";#N/A,#N/A,FALSE,"영신금속";#N/A,#N/A,FALSE,"태양금속";#N/A,#N/A,FALSE,"진합정공";#N/A,#N/A,FALSE,"코리아";#N/A,#N/A,FALSE,"풍강금속";#N/A,#N/A,FALSE,"선일기계"}</definedName>
    <definedName name="wrn.HWITEM." localSheetId="6" hidden="1">{#N/A,#N/A,FALSE,"삼진정공";#N/A,#N/A,FALSE,"영신금속";#N/A,#N/A,FALSE,"태양금속";#N/A,#N/A,FALSE,"진합정공";#N/A,#N/A,FALSE,"코리아";#N/A,#N/A,FALSE,"풍강금속";#N/A,#N/A,FALSE,"선일기계"}</definedName>
    <definedName name="wrn.HWITEM." localSheetId="3" hidden="1">{#N/A,#N/A,FALSE,"삼진정공";#N/A,#N/A,FALSE,"영신금속";#N/A,#N/A,FALSE,"태양금속";#N/A,#N/A,FALSE,"진합정공";#N/A,#N/A,FALSE,"코리아";#N/A,#N/A,FALSE,"풍강금속";#N/A,#N/A,FALSE,"선일기계"}</definedName>
    <definedName name="wrn.HWITEM." localSheetId="2" hidden="1">{#N/A,#N/A,FALSE,"삼진정공";#N/A,#N/A,FALSE,"영신금속";#N/A,#N/A,FALSE,"태양금속";#N/A,#N/A,FALSE,"진합정공";#N/A,#N/A,FALSE,"코리아";#N/A,#N/A,FALSE,"풍강금속";#N/A,#N/A,FALSE,"선일기계"}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KIM2." localSheetId="5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KIM2.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KIM2." localSheetId="6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KIM2.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KIM2.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5" hidden="1">{"MONA",#N/A,FALSE,"S"}</definedName>
    <definedName name="wrn.MONA." localSheetId="1" hidden="1">{"MONA",#N/A,FALSE,"S"}</definedName>
    <definedName name="wrn.MONA." localSheetId="6" hidden="1">{"MONA",#N/A,FALSE,"S"}</definedName>
    <definedName name="wrn.MONA." localSheetId="3" hidden="1">{"MONA",#N/A,FALSE,"S"}</definedName>
    <definedName name="wrn.MONA." localSheetId="2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All.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5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6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3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2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localSheetId="0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SHIN." localSheetId="5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SHIN." localSheetId="1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SHIN." localSheetId="6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SHIN." localSheetId="3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SHIN." localSheetId="2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localSheetId="0" hidden="1">{"WEO",#N/A,FALSE,"T"}</definedName>
    <definedName name="wrn.WEO." localSheetId="5" hidden="1">{"WEO",#N/A,FALSE,"T"}</definedName>
    <definedName name="wrn.WEO." localSheetId="1" hidden="1">{"WEO",#N/A,FALSE,"T"}</definedName>
    <definedName name="wrn.WEO." localSheetId="6" hidden="1">{"WEO",#N/A,FALSE,"T"}</definedName>
    <definedName name="wrn.WEO." localSheetId="3" hidden="1">{"WEO",#N/A,FALSE,"T"}</definedName>
    <definedName name="wrn.WEO." localSheetId="2" hidden="1">{"WEO",#N/A,FALSE,"T"}</definedName>
    <definedName name="wrn.WEO." hidden="1">{"WEO",#N/A,FALSE,"T"}</definedName>
    <definedName name="wrn.고명석._.하반기._.업무보고." localSheetId="0" hidden="1">{#N/A,#N/A,FALSE,"검사-1";#N/A,#N/A,FALSE,"품질관리공정도";#N/A,#N/A,FALSE,"DR-1";#N/A,#N/A,FALSE,"DR-부적합";#N/A,#N/A,FALSE,"검사-부적합";#N/A,#N/A,FALSE,"검사기준서"}</definedName>
    <definedName name="wrn.고명석._.하반기._.업무보고." localSheetId="5" hidden="1">{#N/A,#N/A,FALSE,"검사-1";#N/A,#N/A,FALSE,"품질관리공정도";#N/A,#N/A,FALSE,"DR-1";#N/A,#N/A,FALSE,"DR-부적합";#N/A,#N/A,FALSE,"검사-부적합";#N/A,#N/A,FALSE,"검사기준서"}</definedName>
    <definedName name="wrn.고명석._.하반기._.업무보고." localSheetId="1" hidden="1">{#N/A,#N/A,FALSE,"검사-1";#N/A,#N/A,FALSE,"품질관리공정도";#N/A,#N/A,FALSE,"DR-1";#N/A,#N/A,FALSE,"DR-부적합";#N/A,#N/A,FALSE,"검사-부적합";#N/A,#N/A,FALSE,"검사기준서"}</definedName>
    <definedName name="wrn.고명석._.하반기._.업무보고." localSheetId="6" hidden="1">{#N/A,#N/A,FALSE,"검사-1";#N/A,#N/A,FALSE,"품질관리공정도";#N/A,#N/A,FALSE,"DR-1";#N/A,#N/A,FALSE,"DR-부적합";#N/A,#N/A,FALSE,"검사-부적합";#N/A,#N/A,FALSE,"검사기준서"}</definedName>
    <definedName name="wrn.고명석._.하반기._.업무보고." localSheetId="3" hidden="1">{#N/A,#N/A,FALSE,"검사-1";#N/A,#N/A,FALSE,"품질관리공정도";#N/A,#N/A,FALSE,"DR-1";#N/A,#N/A,FALSE,"DR-부적합";#N/A,#N/A,FALSE,"검사-부적합";#N/A,#N/A,FALSE,"검사기준서"}</definedName>
    <definedName name="wrn.고명석._.하반기._.업무보고." localSheetId="2" hidden="1">{#N/A,#N/A,FALSE,"검사-1";#N/A,#N/A,FALSE,"품질관리공정도";#N/A,#N/A,FALSE,"DR-1";#N/A,#N/A,FALSE,"DR-부적합";#N/A,#N/A,FALSE,"검사-부적합";#N/A,#N/A,FALSE,"검사기준서"}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localSheetId="0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남재연._.하반기._.업무보고." localSheetId="5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남재연._.하반기._.업무보고." localSheetId="1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남재연._.하반기._.업무보고." localSheetId="6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남재연._.하반기._.업무보고." localSheetId="3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남재연._.하반기._.업무보고." localSheetId="2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localSheetId="0" hidden="1">{#N/A,#N/A,FALSE,"신규dep";#N/A,#N/A,FALSE,"신규dep-금형상각후";#N/A,#N/A,FALSE,"신규dep-연구비상각후";#N/A,#N/A,FALSE,"신규dep-기계,공구상각후"}</definedName>
    <definedName name="wrn.신규dep._.full._.set." localSheetId="5" hidden="1">{#N/A,#N/A,FALSE,"신규dep";#N/A,#N/A,FALSE,"신규dep-금형상각후";#N/A,#N/A,FALSE,"신규dep-연구비상각후";#N/A,#N/A,FALSE,"신규dep-기계,공구상각후"}</definedName>
    <definedName name="wrn.신규dep._.full._.set." localSheetId="1" hidden="1">{#N/A,#N/A,FALSE,"신규dep";#N/A,#N/A,FALSE,"신규dep-금형상각후";#N/A,#N/A,FALSE,"신규dep-연구비상각후";#N/A,#N/A,FALSE,"신규dep-기계,공구상각후"}</definedName>
    <definedName name="wrn.신규dep._.full._.set." localSheetId="6" hidden="1">{#N/A,#N/A,FALSE,"신규dep";#N/A,#N/A,FALSE,"신규dep-금형상각후";#N/A,#N/A,FALSE,"신규dep-연구비상각후";#N/A,#N/A,FALSE,"신규dep-기계,공구상각후"}</definedName>
    <definedName name="wrn.신규dep._.full._.set." localSheetId="3" hidden="1">{#N/A,#N/A,FALSE,"신규dep";#N/A,#N/A,FALSE,"신규dep-금형상각후";#N/A,#N/A,FALSE,"신규dep-연구비상각후";#N/A,#N/A,FALSE,"신규dep-기계,공구상각후"}</definedName>
    <definedName name="wrn.신규dep._.full._.set." localSheetId="2" hidden="1">{#N/A,#N/A,FALSE,"신규dep";#N/A,#N/A,FALSE,"신규dep-금형상각후";#N/A,#N/A,FALSE,"신규dep-연구비상각후";#N/A,#N/A,FALSE,"신규dep-기계,공구상각후"}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localSheetId="0" hidden="1">{#N/A,#N/A,FALSE,"검사-1";#N/A,#N/A,FALSE,"품질관리공정도";#N/A,#N/A,FALSE,"DR-1";#N/A,#N/A,FALSE,"검사-부적합";#N/A,#N/A,FALSE,"DR-부적합";#N/A,#N/A,FALSE,"검사기준서"}</definedName>
    <definedName name="wrn.윤원훈._.하반기._.보고." localSheetId="5" hidden="1">{#N/A,#N/A,FALSE,"검사-1";#N/A,#N/A,FALSE,"품질관리공정도";#N/A,#N/A,FALSE,"DR-1";#N/A,#N/A,FALSE,"검사-부적합";#N/A,#N/A,FALSE,"DR-부적합";#N/A,#N/A,FALSE,"검사기준서"}</definedName>
    <definedName name="wrn.윤원훈._.하반기._.보고." localSheetId="1" hidden="1">{#N/A,#N/A,FALSE,"검사-1";#N/A,#N/A,FALSE,"품질관리공정도";#N/A,#N/A,FALSE,"DR-1";#N/A,#N/A,FALSE,"검사-부적합";#N/A,#N/A,FALSE,"DR-부적합";#N/A,#N/A,FALSE,"검사기준서"}</definedName>
    <definedName name="wrn.윤원훈._.하반기._.보고." localSheetId="6" hidden="1">{#N/A,#N/A,FALSE,"검사-1";#N/A,#N/A,FALSE,"품질관리공정도";#N/A,#N/A,FALSE,"DR-1";#N/A,#N/A,FALSE,"검사-부적합";#N/A,#N/A,FALSE,"DR-부적합";#N/A,#N/A,FALSE,"검사기준서"}</definedName>
    <definedName name="wrn.윤원훈._.하반기._.보고." localSheetId="3" hidden="1">{#N/A,#N/A,FALSE,"검사-1";#N/A,#N/A,FALSE,"품질관리공정도";#N/A,#N/A,FALSE,"DR-1";#N/A,#N/A,FALSE,"검사-부적합";#N/A,#N/A,FALSE,"DR-부적합";#N/A,#N/A,FALSE,"검사기준서"}</definedName>
    <definedName name="wrn.윤원훈._.하반기._.보고." localSheetId="2" hidden="1">{#N/A,#N/A,FALSE,"검사-1";#N/A,#N/A,FALSE,"품질관리공정도";#N/A,#N/A,FALSE,"DR-1";#N/A,#N/A,FALSE,"검사-부적합";#N/A,#N/A,FALSE,"DR-부적합";#N/A,#N/A,FALSE,"검사기준서"}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localSheetId="0" hidden="1">{#N/A,#N/A,TRUE,"이사님";#N/A,#N/A,TRUE,"이사님"}</definedName>
    <definedName name="wrn.이사님." localSheetId="5" hidden="1">{#N/A,#N/A,TRUE,"이사님";#N/A,#N/A,TRUE,"이사님"}</definedName>
    <definedName name="wrn.이사님." localSheetId="1" hidden="1">{#N/A,#N/A,TRUE,"이사님";#N/A,#N/A,TRUE,"이사님"}</definedName>
    <definedName name="wrn.이사님." localSheetId="6" hidden="1">{#N/A,#N/A,TRUE,"이사님";#N/A,#N/A,TRUE,"이사님"}</definedName>
    <definedName name="wrn.이사님." localSheetId="3" hidden="1">{#N/A,#N/A,TRUE,"이사님";#N/A,#N/A,TRUE,"이사님"}</definedName>
    <definedName name="wrn.이사님." localSheetId="2" hidden="1">{#N/A,#N/A,TRUE,"이사님";#N/A,#N/A,TRUE,"이사님"}</definedName>
    <definedName name="wrn.이사님." hidden="1">{#N/A,#N/A,TRUE,"이사님";#N/A,#N/A,TRUE,"이사님"}</definedName>
    <definedName name="wrn.자판정비._.월간회의자료.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0" hidden="1">{#N/A,#N/A,FALSE,"단축1";#N/A,#N/A,FALSE,"단축2";#N/A,#N/A,FALSE,"단축3";#N/A,#N/A,FALSE,"장축";#N/A,#N/A,FALSE,"4WD"}</definedName>
    <definedName name="wrn.전부인쇄." localSheetId="5" hidden="1">{#N/A,#N/A,FALSE,"단축1";#N/A,#N/A,FALSE,"단축2";#N/A,#N/A,FALSE,"단축3";#N/A,#N/A,FALSE,"장축";#N/A,#N/A,FALSE,"4WD"}</definedName>
    <definedName name="wrn.전부인쇄." localSheetId="1" hidden="1">{#N/A,#N/A,FALSE,"단축1";#N/A,#N/A,FALSE,"단축2";#N/A,#N/A,FALSE,"단축3";#N/A,#N/A,FALSE,"장축";#N/A,#N/A,FALSE,"4WD"}</definedName>
    <definedName name="wrn.전부인쇄." localSheetId="6" hidden="1">{#N/A,#N/A,FALSE,"단축1";#N/A,#N/A,FALSE,"단축2";#N/A,#N/A,FALSE,"단축3";#N/A,#N/A,FALSE,"장축";#N/A,#N/A,FALSE,"4WD"}</definedName>
    <definedName name="wrn.전부인쇄." localSheetId="3" hidden="1">{#N/A,#N/A,FALSE,"단축1";#N/A,#N/A,FALSE,"단축2";#N/A,#N/A,FALSE,"단축3";#N/A,#N/A,FALSE,"장축";#N/A,#N/A,FALSE,"4WD"}</definedName>
    <definedName name="wrn.전부인쇄." localSheetId="2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0" hidden="1">{#N/A,#N/A,TRUE,"일정"}</definedName>
    <definedName name="wrn.주간._.보고." localSheetId="5" hidden="1">{#N/A,#N/A,TRUE,"일정"}</definedName>
    <definedName name="wrn.주간._.보고." localSheetId="1" hidden="1">{#N/A,#N/A,TRUE,"일정"}</definedName>
    <definedName name="wrn.주간._.보고." localSheetId="6" hidden="1">{#N/A,#N/A,TRUE,"일정"}</definedName>
    <definedName name="wrn.주간._.보고." localSheetId="3" hidden="1">{#N/A,#N/A,TRUE,"일정"}</definedName>
    <definedName name="wrn.주간._.보고." localSheetId="2" hidden="1">{#N/A,#N/A,TRUE,"일정"}</definedName>
    <definedName name="wrn.주간._.보고." hidden="1">{#N/A,#N/A,TRUE,"일정"}</definedName>
    <definedName name="wrn.표면처리._.현황." localSheetId="0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표면처리._.현황." localSheetId="5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표면처리._.현황." localSheetId="1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표면처리._.현황." localSheetId="6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표면처리._.현황." localSheetId="3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표면처리._.현황." localSheetId="2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localSheetId="0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하반기2팀._.보고서." localSheetId="5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하반기2팀._.보고서." localSheetId="1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하반기2팀._.보고서." localSheetId="6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하반기2팀._.보고서." localSheetId="3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하반기2팀._.보고서." localSheetId="2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localSheetId="0" hidden="1">{#N/A,#N/A,FALSE,"검사-1";#N/A,#N/A,FALSE,"품질관리공정도";#N/A,#N/A,FALSE,"DR-1";#N/A,#N/A,FALSE,"DR-부적합";#N/A,#N/A,FALSE,"DR-제조공정";#N/A,#N/A,FALSE,"검사-부적합";#N/A,#N/A,FALSE,"검사기준서"}</definedName>
    <definedName name="wrn.허치환씨._.하반기._.자료." localSheetId="5" hidden="1">{#N/A,#N/A,FALSE,"검사-1";#N/A,#N/A,FALSE,"품질관리공정도";#N/A,#N/A,FALSE,"DR-1";#N/A,#N/A,FALSE,"DR-부적합";#N/A,#N/A,FALSE,"DR-제조공정";#N/A,#N/A,FALSE,"검사-부적합";#N/A,#N/A,FALSE,"검사기준서"}</definedName>
    <definedName name="wrn.허치환씨._.하반기._.자료." localSheetId="1" hidden="1">{#N/A,#N/A,FALSE,"검사-1";#N/A,#N/A,FALSE,"품질관리공정도";#N/A,#N/A,FALSE,"DR-1";#N/A,#N/A,FALSE,"DR-부적합";#N/A,#N/A,FALSE,"DR-제조공정";#N/A,#N/A,FALSE,"검사-부적합";#N/A,#N/A,FALSE,"검사기준서"}</definedName>
    <definedName name="wrn.허치환씨._.하반기._.자료." localSheetId="6" hidden="1">{#N/A,#N/A,FALSE,"검사-1";#N/A,#N/A,FALSE,"품질관리공정도";#N/A,#N/A,FALSE,"DR-1";#N/A,#N/A,FALSE,"DR-부적합";#N/A,#N/A,FALSE,"DR-제조공정";#N/A,#N/A,FALSE,"검사-부적합";#N/A,#N/A,FALSE,"검사기준서"}</definedName>
    <definedName name="wrn.허치환씨._.하반기._.자료." localSheetId="3" hidden="1">{#N/A,#N/A,FALSE,"검사-1";#N/A,#N/A,FALSE,"품질관리공정도";#N/A,#N/A,FALSE,"DR-1";#N/A,#N/A,FALSE,"DR-부적합";#N/A,#N/A,FALSE,"DR-제조공정";#N/A,#N/A,FALSE,"검사-부적합";#N/A,#N/A,FALSE,"검사기준서"}</definedName>
    <definedName name="wrn.허치환씨._.하반기._.자료." localSheetId="2" hidden="1">{#N/A,#N/A,FALSE,"검사-1";#N/A,#N/A,FALSE,"품질관리공정도";#N/A,#N/A,FALSE,"DR-1";#N/A,#N/A,FALSE,"DR-부적합";#N/A,#N/A,FALSE,"DR-제조공정";#N/A,#N/A,FALSE,"검사-부적합";#N/A,#N/A,FALSE,"검사기준서"}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0" hidden="1">{#N/A,#N/A,TRUE,"일정"}</definedName>
    <definedName name="WWWW" localSheetId="5" hidden="1">{#N/A,#N/A,TRUE,"일정"}</definedName>
    <definedName name="WWWW" localSheetId="1" hidden="1">{#N/A,#N/A,TRUE,"일정"}</definedName>
    <definedName name="WWWW" localSheetId="6" hidden="1">{#N/A,#N/A,TRUE,"일정"}</definedName>
    <definedName name="WWWW" localSheetId="3" hidden="1">{#N/A,#N/A,TRUE,"일정"}</definedName>
    <definedName name="WWWW" localSheetId="2" hidden="1">{#N/A,#N/A,TRUE,"일정"}</definedName>
    <definedName name="WWWW" hidden="1">{#N/A,#N/A,TRUE,"일정"}</definedName>
    <definedName name="WW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W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W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d품확일정" localSheetId="0" hidden="1">{#N/A,#N/A,FALSE,"단축1";#N/A,#N/A,FALSE,"단축2";#N/A,#N/A,FALSE,"단축3";#N/A,#N/A,FALSE,"장축";#N/A,#N/A,FALSE,"4WD"}</definedName>
    <definedName name="xd품확일정" localSheetId="5" hidden="1">{#N/A,#N/A,FALSE,"단축1";#N/A,#N/A,FALSE,"단축2";#N/A,#N/A,FALSE,"단축3";#N/A,#N/A,FALSE,"장축";#N/A,#N/A,FALSE,"4WD"}</definedName>
    <definedName name="xd품확일정" localSheetId="1" hidden="1">{#N/A,#N/A,FALSE,"단축1";#N/A,#N/A,FALSE,"단축2";#N/A,#N/A,FALSE,"단축3";#N/A,#N/A,FALSE,"장축";#N/A,#N/A,FALSE,"4WD"}</definedName>
    <definedName name="xd품확일정" localSheetId="6" hidden="1">{#N/A,#N/A,FALSE,"단축1";#N/A,#N/A,FALSE,"단축2";#N/A,#N/A,FALSE,"단축3";#N/A,#N/A,FALSE,"장축";#N/A,#N/A,FALSE,"4WD"}</definedName>
    <definedName name="xd품확일정" localSheetId="3" hidden="1">{#N/A,#N/A,FALSE,"단축1";#N/A,#N/A,FALSE,"단축2";#N/A,#N/A,FALSE,"단축3";#N/A,#N/A,FALSE,"장축";#N/A,#N/A,FALSE,"4WD"}</definedName>
    <definedName name="xd품확일정" localSheetId="2" hidden="1">{#N/A,#N/A,FALSE,"단축1";#N/A,#N/A,FALSE,"단축2";#N/A,#N/A,FALSE,"단축3";#N/A,#N/A,FALSE,"장축";#N/A,#N/A,FALSE,"4WD"}</definedName>
    <definedName name="xd품확일정" hidden="1">{#N/A,#N/A,FALSE,"단축1";#N/A,#N/A,FALSE,"단축2";#N/A,#N/A,FALSE,"단축3";#N/A,#N/A,FALSE,"장축";#N/A,#N/A,FALSE,"4WD"}</definedName>
    <definedName name="XXXX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localSheetId="5" hidden="1">#REF!</definedName>
    <definedName name="xy" localSheetId="1" hidden="1">#REF!</definedName>
    <definedName name="xy" localSheetId="6" hidden="1">#REF!</definedName>
    <definedName name="xy" localSheetId="3" hidden="1">#REF!</definedName>
    <definedName name="xy" localSheetId="2" hidden="1">#REF!</definedName>
    <definedName name="xy" hidden="1">#REF!</definedName>
    <definedName name="ytanty" localSheetId="0" hidden="1">#REF!,#REF!,#REF!,#REF!</definedName>
    <definedName name="ytanty" localSheetId="5" hidden="1">#REF!,#REF!,#REF!,#REF!</definedName>
    <definedName name="ytanty" localSheetId="1" hidden="1">#REF!,#REF!,#REF!,#REF!</definedName>
    <definedName name="ytanty" localSheetId="6" hidden="1">#REF!,#REF!,#REF!,#REF!</definedName>
    <definedName name="ytanty" localSheetId="3" hidden="1">#REF!,#REF!,#REF!,#REF!</definedName>
    <definedName name="ytanty" localSheetId="2" hidden="1">#REF!,#REF!,#REF!,#REF!</definedName>
    <definedName name="ytanty" hidden="1">#REF!,#REF!,#REF!,#REF!</definedName>
    <definedName name="YTTT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_1D408E72_59E9_4981_9A27_AF423D050CDD_.wvu.Cols" localSheetId="0" hidden="1">#REF!</definedName>
    <definedName name="Z_1D408E72_59E9_4981_9A27_AF423D050CDD_.wvu.Cols" localSheetId="5" hidden="1">#REF!</definedName>
    <definedName name="Z_1D408E72_59E9_4981_9A27_AF423D050CDD_.wvu.Cols" localSheetId="1" hidden="1">#REF!</definedName>
    <definedName name="Z_1D408E72_59E9_4981_9A27_AF423D050CDD_.wvu.Cols" localSheetId="6" hidden="1">#REF!</definedName>
    <definedName name="Z_1D408E72_59E9_4981_9A27_AF423D050CDD_.wvu.Cols" localSheetId="3" hidden="1">#REF!</definedName>
    <definedName name="Z_1D408E72_59E9_4981_9A27_AF423D050CDD_.wvu.Cols" localSheetId="2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localSheetId="5" hidden="1">#REF!</definedName>
    <definedName name="Z_1D408E72_59E9_4981_9A27_AF423D050CDD_.wvu.PrintArea" localSheetId="1" hidden="1">#REF!</definedName>
    <definedName name="Z_1D408E72_59E9_4981_9A27_AF423D050CDD_.wvu.PrintArea" localSheetId="6" hidden="1">#REF!</definedName>
    <definedName name="Z_1D408E72_59E9_4981_9A27_AF423D050CDD_.wvu.PrintArea" localSheetId="3" hidden="1">#REF!</definedName>
    <definedName name="Z_1D408E72_59E9_4981_9A27_AF423D050CDD_.wvu.PrintArea" localSheetId="2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localSheetId="5" hidden="1">#REF!,#REF!</definedName>
    <definedName name="Z_1D408E72_59E9_4981_9A27_AF423D050CDD_.wvu.Rows" localSheetId="1" hidden="1">#REF!,#REF!</definedName>
    <definedName name="Z_1D408E72_59E9_4981_9A27_AF423D050CDD_.wvu.Rows" localSheetId="6" hidden="1">#REF!,#REF!</definedName>
    <definedName name="Z_1D408E72_59E9_4981_9A27_AF423D050CDD_.wvu.Rows" localSheetId="3" hidden="1">#REF!,#REF!</definedName>
    <definedName name="Z_1D408E72_59E9_4981_9A27_AF423D050CDD_.wvu.Rows" localSheetId="2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localSheetId="5" hidden="1">#REF!</definedName>
    <definedName name="Z_28E99C00_2E50_4A25_9D21_7801798C21BD_.wvu.PrintArea" localSheetId="1" hidden="1">#REF!</definedName>
    <definedName name="Z_28E99C00_2E50_4A25_9D21_7801798C21BD_.wvu.PrintArea" localSheetId="6" hidden="1">#REF!</definedName>
    <definedName name="Z_28E99C00_2E50_4A25_9D21_7801798C21BD_.wvu.PrintArea" localSheetId="3" hidden="1">#REF!</definedName>
    <definedName name="Z_28E99C00_2E50_4A25_9D21_7801798C21BD_.wvu.PrintArea" localSheetId="2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localSheetId="5" hidden="1">#REF!</definedName>
    <definedName name="Z_363221E4_558F_4717_B6AD_63B76229A86A_.wvu.PrintArea" localSheetId="1" hidden="1">#REF!</definedName>
    <definedName name="Z_363221E4_558F_4717_B6AD_63B76229A86A_.wvu.PrintArea" localSheetId="6" hidden="1">#REF!</definedName>
    <definedName name="Z_363221E4_558F_4717_B6AD_63B76229A86A_.wvu.PrintArea" localSheetId="3" hidden="1">#REF!</definedName>
    <definedName name="Z_363221E4_558F_4717_B6AD_63B76229A86A_.wvu.PrintArea" localSheetId="2" hidden="1">#REF!</definedName>
    <definedName name="Z_363221E4_558F_4717_B6AD_63B76229A86A_.wvu.PrintArea" hidden="1">#REF!</definedName>
    <definedName name="Z_3A9B8CE0_90FE_45F7_B16A_6C9B6CFEF69B_.wvu.PrintTitles" localSheetId="0" hidden="1">#REF!,#REF!</definedName>
    <definedName name="Z_3A9B8CE0_90FE_45F7_B16A_6C9B6CFEF69B_.wvu.PrintTitles" localSheetId="5" hidden="1">#REF!,#REF!</definedName>
    <definedName name="Z_3A9B8CE0_90FE_45F7_B16A_6C9B6CFEF69B_.wvu.PrintTitles" localSheetId="1" hidden="1">#REF!,#REF!</definedName>
    <definedName name="Z_3A9B8CE0_90FE_45F7_B16A_6C9B6CFEF69B_.wvu.PrintTitles" localSheetId="6" hidden="1">#REF!,#REF!</definedName>
    <definedName name="Z_3A9B8CE0_90FE_45F7_B16A_6C9B6CFEF69B_.wvu.PrintTitles" localSheetId="3" hidden="1">#REF!,#REF!</definedName>
    <definedName name="Z_3A9B8CE0_90FE_45F7_B16A_6C9B6CFEF69B_.wvu.PrintTitles" localSheetId="2" hidden="1">#REF!,#REF!</definedName>
    <definedName name="Z_3A9B8CE0_90FE_45F7_B16A_6C9B6CFEF69B_.wvu.PrintTitles" hidden="1">#REF!,#REF!</definedName>
    <definedName name="Z_3C6EDCCE_01F6_11D7_9BCA_0050BFE703E4_.wvu.Rows" localSheetId="0" hidden="1">#REF!,#REF!</definedName>
    <definedName name="Z_3C6EDCCE_01F6_11D7_9BCA_0050BFE703E4_.wvu.Rows" localSheetId="5" hidden="1">#REF!,#REF!</definedName>
    <definedName name="Z_3C6EDCCE_01F6_11D7_9BCA_0050BFE703E4_.wvu.Rows" localSheetId="3" hidden="1">#REF!,#REF!</definedName>
    <definedName name="Z_3C6EDCCE_01F6_11D7_9BCA_0050BFE703E4_.wvu.Rows" localSheetId="2" hidden="1">#REF!,#REF!</definedName>
    <definedName name="Z_3C6EDCCE_01F6_11D7_9BCA_0050BFE703E4_.wvu.Rows" hidden="1">#REF!,#REF!</definedName>
    <definedName name="Z_5167EBEB_44EA_47B0_97C1_BDFB74A1E9C1_.wvu.PrintArea" localSheetId="0" hidden="1">#REF!</definedName>
    <definedName name="Z_5167EBEB_44EA_47B0_97C1_BDFB74A1E9C1_.wvu.PrintArea" localSheetId="5" hidden="1">#REF!</definedName>
    <definedName name="Z_5167EBEB_44EA_47B0_97C1_BDFB74A1E9C1_.wvu.PrintArea" localSheetId="1" hidden="1">#REF!</definedName>
    <definedName name="Z_5167EBEB_44EA_47B0_97C1_BDFB74A1E9C1_.wvu.PrintArea" localSheetId="6" hidden="1">#REF!</definedName>
    <definedName name="Z_5167EBEB_44EA_47B0_97C1_BDFB74A1E9C1_.wvu.PrintArea" localSheetId="3" hidden="1">#REF!</definedName>
    <definedName name="Z_5167EBEB_44EA_47B0_97C1_BDFB74A1E9C1_.wvu.PrintArea" localSheetId="2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localSheetId="5" hidden="1">#REF!</definedName>
    <definedName name="Z_52A70739_45F6_4D94_BB2B_E6CE9DB3F670_.wvu.PrintArea" localSheetId="1" hidden="1">#REF!</definedName>
    <definedName name="Z_52A70739_45F6_4D94_BB2B_E6CE9DB3F670_.wvu.PrintArea" localSheetId="6" hidden="1">#REF!</definedName>
    <definedName name="Z_52A70739_45F6_4D94_BB2B_E6CE9DB3F670_.wvu.PrintArea" localSheetId="3" hidden="1">#REF!</definedName>
    <definedName name="Z_52A70739_45F6_4D94_BB2B_E6CE9DB3F670_.wvu.PrintArea" localSheetId="2" hidden="1">#REF!</definedName>
    <definedName name="Z_52A70739_45F6_4D94_BB2B_E6CE9DB3F670_.wvu.PrintArea" hidden="1">#REF!</definedName>
    <definedName name="Z_6BE6E481_8D64_4ED7_B69C_3F18E289D2FC_.wvu.Rows" localSheetId="0" hidden="1">#REF!,#REF!</definedName>
    <definedName name="Z_6BE6E481_8D64_4ED7_B69C_3F18E289D2FC_.wvu.Rows" localSheetId="5" hidden="1">#REF!,#REF!</definedName>
    <definedName name="Z_6BE6E481_8D64_4ED7_B69C_3F18E289D2FC_.wvu.Rows" localSheetId="1" hidden="1">#REF!,#REF!</definedName>
    <definedName name="Z_6BE6E481_8D64_4ED7_B69C_3F18E289D2FC_.wvu.Rows" localSheetId="6" hidden="1">#REF!,#REF!</definedName>
    <definedName name="Z_6BE6E481_8D64_4ED7_B69C_3F18E289D2FC_.wvu.Rows" localSheetId="3" hidden="1">#REF!,#REF!</definedName>
    <definedName name="Z_6BE6E481_8D64_4ED7_B69C_3F18E289D2FC_.wvu.Rows" localSheetId="2" hidden="1">#REF!,#REF!</definedName>
    <definedName name="Z_6BE6E481_8D64_4ED7_B69C_3F18E289D2FC_.wvu.Rows" hidden="1">#REF!,#REF!</definedName>
    <definedName name="Z_72C953E2_8BB8_4631_B1F9_6C047AA309F8_.wvu.Cols" localSheetId="0" hidden="1">#REF!</definedName>
    <definedName name="Z_72C953E2_8BB8_4631_B1F9_6C047AA309F8_.wvu.Cols" localSheetId="5" hidden="1">#REF!</definedName>
    <definedName name="Z_72C953E2_8BB8_4631_B1F9_6C047AA309F8_.wvu.Cols" localSheetId="1" hidden="1">#REF!</definedName>
    <definedName name="Z_72C953E2_8BB8_4631_B1F9_6C047AA309F8_.wvu.Cols" localSheetId="6" hidden="1">#REF!</definedName>
    <definedName name="Z_72C953E2_8BB8_4631_B1F9_6C047AA309F8_.wvu.Cols" localSheetId="3" hidden="1">#REF!</definedName>
    <definedName name="Z_72C953E2_8BB8_4631_B1F9_6C047AA309F8_.wvu.Cols" localSheetId="2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localSheetId="5" hidden="1">#REF!,#REF!</definedName>
    <definedName name="Z_72C953E2_8BB8_4631_B1F9_6C047AA309F8_.wvu.PrintTitles" localSheetId="1" hidden="1">#REF!,#REF!</definedName>
    <definedName name="Z_72C953E2_8BB8_4631_B1F9_6C047AA309F8_.wvu.PrintTitles" localSheetId="6" hidden="1">#REF!,#REF!</definedName>
    <definedName name="Z_72C953E2_8BB8_4631_B1F9_6C047AA309F8_.wvu.PrintTitles" localSheetId="3" hidden="1">#REF!,#REF!</definedName>
    <definedName name="Z_72C953E2_8BB8_4631_B1F9_6C047AA309F8_.wvu.PrintTitles" localSheetId="2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localSheetId="5" hidden="1">#REF!,#REF!,#REF!,#REF!,#REF!,#REF!,#REF!,#REF!,#REF!,#REF!,#REF!,#REF!,#REF!,#REF!,#REF!,#REF!,#REF!,#REF!,#REF!,#REF!,#REF!,#REF!,#REF!,#REF!</definedName>
    <definedName name="Z_72C953E2_8BB8_4631_B1F9_6C047AA309F8_.wvu.Rows" localSheetId="1" hidden="1">#REF!,#REF!,#REF!,#REF!,#REF!,#REF!,#REF!,#REF!,#REF!,#REF!,#REF!,#REF!,#REF!,#REF!,#REF!,#REF!,#REF!,#REF!,#REF!,#REF!,#REF!,#REF!,#REF!,#REF!</definedName>
    <definedName name="Z_72C953E2_8BB8_4631_B1F9_6C047AA309F8_.wvu.Rows" localSheetId="6" hidden="1">#REF!,#REF!,#REF!,#REF!,#REF!,#REF!,#REF!,#REF!,#REF!,#REF!,#REF!,#REF!,#REF!,#REF!,#REF!,#REF!,#REF!,#REF!,#REF!,#REF!,#REF!,#REF!,#REF!,#REF!</definedName>
    <definedName name="Z_72C953E2_8BB8_4631_B1F9_6C047AA309F8_.wvu.Rows" localSheetId="3" hidden="1">#REF!,#REF!,#REF!,#REF!,#REF!,#REF!,#REF!,#REF!,#REF!,#REF!,#REF!,#REF!,#REF!,#REF!,#REF!,#REF!,#REF!,#REF!,#REF!,#REF!,#REF!,#REF!,#REF!,#REF!</definedName>
    <definedName name="Z_72C953E2_8BB8_4631_B1F9_6C047AA309F8_.wvu.Rows" localSheetId="2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localSheetId="5" hidden="1">#REF!</definedName>
    <definedName name="Z_7567EFF5_A760_4BD2_9783_0E4DA1CF40E5_.wvu.PrintArea" localSheetId="1" hidden="1">#REF!</definedName>
    <definedName name="Z_7567EFF5_A760_4BD2_9783_0E4DA1CF40E5_.wvu.PrintArea" localSheetId="6" hidden="1">#REF!</definedName>
    <definedName name="Z_7567EFF5_A760_4BD2_9783_0E4DA1CF40E5_.wvu.PrintArea" localSheetId="3" hidden="1">#REF!</definedName>
    <definedName name="Z_7567EFF5_A760_4BD2_9783_0E4DA1CF40E5_.wvu.PrintArea" localSheetId="2" hidden="1">#REF!</definedName>
    <definedName name="Z_7567EFF5_A760_4BD2_9783_0E4DA1CF40E5_.wvu.PrintArea" hidden="1">#REF!</definedName>
    <definedName name="Z_86A21AE1_D222_11D6_8098_444553540000_.wvu.Cols" hidden="1">#N/A</definedName>
    <definedName name="Z_90AC4916_08D5_4B9F_B8B9_D84EFD8CA14D_.wvu.PrintArea" localSheetId="0" hidden="1">#REF!</definedName>
    <definedName name="Z_90AC4916_08D5_4B9F_B8B9_D84EFD8CA14D_.wvu.PrintArea" localSheetId="5" hidden="1">#REF!</definedName>
    <definedName name="Z_90AC4916_08D5_4B9F_B8B9_D84EFD8CA14D_.wvu.PrintArea" localSheetId="1" hidden="1">#REF!</definedName>
    <definedName name="Z_90AC4916_08D5_4B9F_B8B9_D84EFD8CA14D_.wvu.PrintArea" localSheetId="6" hidden="1">#REF!</definedName>
    <definedName name="Z_90AC4916_08D5_4B9F_B8B9_D84EFD8CA14D_.wvu.PrintArea" localSheetId="3" hidden="1">#REF!</definedName>
    <definedName name="Z_90AC4916_08D5_4B9F_B8B9_D84EFD8CA14D_.wvu.PrintArea" localSheetId="2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localSheetId="5" hidden="1">#REF!,#REF!</definedName>
    <definedName name="Z_90AC4916_08D5_4B9F_B8B9_D84EFD8CA14D_.wvu.Rows" localSheetId="1" hidden="1">#REF!,#REF!</definedName>
    <definedName name="Z_90AC4916_08D5_4B9F_B8B9_D84EFD8CA14D_.wvu.Rows" localSheetId="6" hidden="1">#REF!,#REF!</definedName>
    <definedName name="Z_90AC4916_08D5_4B9F_B8B9_D84EFD8CA14D_.wvu.Rows" localSheetId="3" hidden="1">#REF!,#REF!</definedName>
    <definedName name="Z_90AC4916_08D5_4B9F_B8B9_D84EFD8CA14D_.wvu.Rows" localSheetId="2" hidden="1">#REF!,#REF!</definedName>
    <definedName name="Z_90AC4916_08D5_4B9F_B8B9_D84EFD8CA14D_.wvu.Rows" hidden="1">#REF!,#REF!</definedName>
    <definedName name="Z_9DC6DF17_189B_411C_BEA5_3D579610432B_.wvu.Rows" localSheetId="0" hidden="1">#REF!,#REF!</definedName>
    <definedName name="Z_9DC6DF17_189B_411C_BEA5_3D579610432B_.wvu.Rows" localSheetId="5" hidden="1">#REF!,#REF!</definedName>
    <definedName name="Z_9DC6DF17_189B_411C_BEA5_3D579610432B_.wvu.Rows" localSheetId="3" hidden="1">#REF!,#REF!</definedName>
    <definedName name="Z_9DC6DF17_189B_411C_BEA5_3D579610432B_.wvu.Rows" localSheetId="2" hidden="1">#REF!,#REF!</definedName>
    <definedName name="Z_9DC6DF17_189B_411C_BEA5_3D579610432B_.wvu.Rows" hidden="1">#REF!,#REF!</definedName>
    <definedName name="Z_A4A9DF7B_AB71_4A4B_9F81_D0DED06B6979_.wvu.PrintArea" localSheetId="0" hidden="1">#REF!</definedName>
    <definedName name="Z_A4A9DF7B_AB71_4A4B_9F81_D0DED06B6979_.wvu.PrintArea" localSheetId="5" hidden="1">#REF!</definedName>
    <definedName name="Z_A4A9DF7B_AB71_4A4B_9F81_D0DED06B6979_.wvu.PrintArea" localSheetId="1" hidden="1">#REF!</definedName>
    <definedName name="Z_A4A9DF7B_AB71_4A4B_9F81_D0DED06B6979_.wvu.PrintArea" localSheetId="6" hidden="1">#REF!</definedName>
    <definedName name="Z_A4A9DF7B_AB71_4A4B_9F81_D0DED06B6979_.wvu.PrintArea" localSheetId="3" hidden="1">#REF!</definedName>
    <definedName name="Z_A4A9DF7B_AB71_4A4B_9F81_D0DED06B6979_.wvu.PrintArea" localSheetId="2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localSheetId="5" hidden="1">#REF!,#REF!</definedName>
    <definedName name="Z_A4A9DF7B_AB71_4A4B_9F81_D0DED06B6979_.wvu.Rows" localSheetId="1" hidden="1">#REF!,#REF!</definedName>
    <definedName name="Z_A4A9DF7B_AB71_4A4B_9F81_D0DED06B6979_.wvu.Rows" localSheetId="6" hidden="1">#REF!,#REF!</definedName>
    <definedName name="Z_A4A9DF7B_AB71_4A4B_9F81_D0DED06B6979_.wvu.Rows" localSheetId="3" hidden="1">#REF!,#REF!</definedName>
    <definedName name="Z_A4A9DF7B_AB71_4A4B_9F81_D0DED06B6979_.wvu.Rows" localSheetId="2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localSheetId="5" hidden="1">#REF!</definedName>
    <definedName name="Z_A72D7F17_E843_45F5_A257_DC060914C37A_.wvu.PrintArea" localSheetId="1" hidden="1">#REF!</definedName>
    <definedName name="Z_A72D7F17_E843_45F5_A257_DC060914C37A_.wvu.PrintArea" localSheetId="6" hidden="1">#REF!</definedName>
    <definedName name="Z_A72D7F17_E843_45F5_A257_DC060914C37A_.wvu.PrintArea" localSheetId="3" hidden="1">#REF!</definedName>
    <definedName name="Z_A72D7F17_E843_45F5_A257_DC060914C37A_.wvu.PrintArea" localSheetId="2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localSheetId="5" hidden="1">#REF!,#REF!</definedName>
    <definedName name="Z_A72D7F17_E843_45F5_A257_DC060914C37A_.wvu.Rows" localSheetId="1" hidden="1">#REF!,#REF!</definedName>
    <definedName name="Z_A72D7F17_E843_45F5_A257_DC060914C37A_.wvu.Rows" localSheetId="6" hidden="1">#REF!,#REF!</definedName>
    <definedName name="Z_A72D7F17_E843_45F5_A257_DC060914C37A_.wvu.Rows" localSheetId="3" hidden="1">#REF!,#REF!</definedName>
    <definedName name="Z_A72D7F17_E843_45F5_A257_DC060914C37A_.wvu.Rows" localSheetId="2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localSheetId="5" hidden="1">#REF!</definedName>
    <definedName name="Z_AC797E33_BB07_440F_920C_8A9426261027_.wvu.PrintArea" localSheetId="1" hidden="1">#REF!</definedName>
    <definedName name="Z_AC797E33_BB07_440F_920C_8A9426261027_.wvu.PrintArea" localSheetId="6" hidden="1">#REF!</definedName>
    <definedName name="Z_AC797E33_BB07_440F_920C_8A9426261027_.wvu.PrintArea" localSheetId="3" hidden="1">#REF!</definedName>
    <definedName name="Z_AC797E33_BB07_440F_920C_8A9426261027_.wvu.PrintArea" localSheetId="2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localSheetId="5" hidden="1">#REF!,#REF!,#REF!,#REF!,#REF!,#REF!,#REF!,#REF!,#REF!,#REF!,#REF!,#REF!,#REF!,#REF!</definedName>
    <definedName name="Z_B01F82C8_E2BF_11D8_BD33_0000F8781956_.wvu.Cols" localSheetId="1" hidden="1">#REF!,#REF!,#REF!,#REF!,#REF!,#REF!,#REF!,#REF!,#REF!,#REF!,#REF!,#REF!,#REF!,#REF!</definedName>
    <definedName name="Z_B01F82C8_E2BF_11D8_BD33_0000F8781956_.wvu.Cols" localSheetId="6" hidden="1">#REF!,#REF!,#REF!,#REF!,#REF!,#REF!,#REF!,#REF!,#REF!,#REF!,#REF!,#REF!,#REF!,#REF!</definedName>
    <definedName name="Z_B01F82C8_E2BF_11D8_BD33_0000F8781956_.wvu.Cols" localSheetId="3" hidden="1">#REF!,#REF!,#REF!,#REF!,#REF!,#REF!,#REF!,#REF!,#REF!,#REF!,#REF!,#REF!,#REF!,#REF!</definedName>
    <definedName name="Z_B01F82C8_E2BF_11D8_BD33_0000F8781956_.wvu.Cols" localSheetId="2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localSheetId="5" hidden="1">#REF!</definedName>
    <definedName name="Z_B01F82C8_E2BF_11D8_BD33_0000F8781956_.wvu.PrintTitles" localSheetId="1" hidden="1">#REF!</definedName>
    <definedName name="Z_B01F82C8_E2BF_11D8_BD33_0000F8781956_.wvu.PrintTitles" localSheetId="6" hidden="1">#REF!</definedName>
    <definedName name="Z_B01F82C8_E2BF_11D8_BD33_0000F8781956_.wvu.PrintTitles" localSheetId="3" hidden="1">#REF!</definedName>
    <definedName name="Z_B01F82C8_E2BF_11D8_BD33_0000F8781956_.wvu.PrintTitles" localSheetId="2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localSheetId="5" hidden="1">#REF!</definedName>
    <definedName name="Z_B1C6911B_1389_4D1E_B480_46B2A5907C37_.wvu.FilterData" localSheetId="1" hidden="1">#REF!</definedName>
    <definedName name="Z_B1C6911B_1389_4D1E_B480_46B2A5907C37_.wvu.FilterData" localSheetId="6" hidden="1">#REF!</definedName>
    <definedName name="Z_B1C6911B_1389_4D1E_B480_46B2A5907C37_.wvu.FilterData" localSheetId="3" hidden="1">#REF!</definedName>
    <definedName name="Z_B1C6911B_1389_4D1E_B480_46B2A5907C37_.wvu.FilterData" localSheetId="2" hidden="1">#REF!</definedName>
    <definedName name="Z_B1C6911B_1389_4D1E_B480_46B2A5907C37_.wvu.FilterData" hidden="1">#REF!</definedName>
    <definedName name="Z_B1C6911B_1389_4D1E_B480_46B2A5907C37_.wvu.PrintArea" localSheetId="5" hidden="1">#REF!</definedName>
    <definedName name="Z_B1C6911B_1389_4D1E_B480_46B2A5907C37_.wvu.PrintArea" localSheetId="1" hidden="1">#REF!</definedName>
    <definedName name="Z_B1C6911B_1389_4D1E_B480_46B2A5907C37_.wvu.PrintArea" localSheetId="6" hidden="1">#REF!</definedName>
    <definedName name="Z_B1C6911B_1389_4D1E_B480_46B2A5907C37_.wvu.PrintArea" localSheetId="3" hidden="1">#REF!</definedName>
    <definedName name="Z_B1C6911B_1389_4D1E_B480_46B2A5907C37_.wvu.PrintArea" localSheetId="2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localSheetId="5" hidden="1">#REF!,#REF!</definedName>
    <definedName name="Z_B1C6911B_1389_4D1E_B480_46B2A5907C37_.wvu.Rows" localSheetId="1" hidden="1">#REF!,#REF!</definedName>
    <definedName name="Z_B1C6911B_1389_4D1E_B480_46B2A5907C37_.wvu.Rows" localSheetId="6" hidden="1">#REF!,#REF!</definedName>
    <definedName name="Z_B1C6911B_1389_4D1E_B480_46B2A5907C37_.wvu.Rows" localSheetId="3" hidden="1">#REF!,#REF!</definedName>
    <definedName name="Z_B1C6911B_1389_4D1E_B480_46B2A5907C37_.wvu.Rows" localSheetId="2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localSheetId="5" hidden="1">#REF!</definedName>
    <definedName name="Z_BBC1F061_EFA5_11D6_819E_0050BFE70486_.wvu.FilterData" localSheetId="1" hidden="1">#REF!</definedName>
    <definedName name="Z_BBC1F061_EFA5_11D6_819E_0050BFE70486_.wvu.FilterData" localSheetId="6" hidden="1">#REF!</definedName>
    <definedName name="Z_BBC1F061_EFA5_11D6_819E_0050BFE70486_.wvu.FilterData" localSheetId="3" hidden="1">#REF!</definedName>
    <definedName name="Z_BBC1F061_EFA5_11D6_819E_0050BFE70486_.wvu.FilterData" localSheetId="2" hidden="1">#REF!</definedName>
    <definedName name="Z_BBC1F061_EFA5_11D6_819E_0050BFE70486_.wvu.FilterData" hidden="1">#REF!</definedName>
    <definedName name="Z_BBC1F061_EFA5_11D6_819E_0050BFE70486_.wvu.Rows" localSheetId="0" hidden="1">#REF!,#REF!</definedName>
    <definedName name="Z_BBC1F061_EFA5_11D6_819E_0050BFE70486_.wvu.Rows" localSheetId="5" hidden="1">#REF!,#REF!</definedName>
    <definedName name="Z_BBC1F061_EFA5_11D6_819E_0050BFE70486_.wvu.Rows" localSheetId="1" hidden="1">#REF!,#REF!</definedName>
    <definedName name="Z_BBC1F061_EFA5_11D6_819E_0050BFE70486_.wvu.Rows" localSheetId="6" hidden="1">#REF!,#REF!</definedName>
    <definedName name="Z_BBC1F061_EFA5_11D6_819E_0050BFE70486_.wvu.Rows" localSheetId="3" hidden="1">#REF!,#REF!</definedName>
    <definedName name="Z_BBC1F061_EFA5_11D6_819E_0050BFE70486_.wvu.Rows" localSheetId="2" hidden="1">#REF!,#REF!</definedName>
    <definedName name="Z_BBC1F061_EFA5_11D6_819E_0050BFE70486_.wvu.Rows" hidden="1">#REF!,#REF!</definedName>
    <definedName name="Z_BD879655_49FA_40EC_B48C_A3116A0C7DFC_.wvu.PrintArea" localSheetId="0" hidden="1">#REF!</definedName>
    <definedName name="Z_BD879655_49FA_40EC_B48C_A3116A0C7DFC_.wvu.PrintArea" localSheetId="5" hidden="1">#REF!</definedName>
    <definedName name="Z_BD879655_49FA_40EC_B48C_A3116A0C7DFC_.wvu.PrintArea" localSheetId="1" hidden="1">#REF!</definedName>
    <definedName name="Z_BD879655_49FA_40EC_B48C_A3116A0C7DFC_.wvu.PrintArea" localSheetId="6" hidden="1">#REF!</definedName>
    <definedName name="Z_BD879655_49FA_40EC_B48C_A3116A0C7DFC_.wvu.PrintArea" localSheetId="3" hidden="1">#REF!</definedName>
    <definedName name="Z_BD879655_49FA_40EC_B48C_A3116A0C7DFC_.wvu.PrintArea" localSheetId="2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localSheetId="5" hidden="1">#REF!</definedName>
    <definedName name="Z_C06073AE_7EF9_4843_A3E3_AB58B1214D42_.wvu.PrintArea" localSheetId="1" hidden="1">#REF!</definedName>
    <definedName name="Z_C06073AE_7EF9_4843_A3E3_AB58B1214D42_.wvu.PrintArea" localSheetId="6" hidden="1">#REF!</definedName>
    <definedName name="Z_C06073AE_7EF9_4843_A3E3_AB58B1214D42_.wvu.PrintArea" localSheetId="3" hidden="1">#REF!</definedName>
    <definedName name="Z_C06073AE_7EF9_4843_A3E3_AB58B1214D42_.wvu.PrintArea" localSheetId="2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localSheetId="5" hidden="1">#REF!</definedName>
    <definedName name="Z_D205962A_A136_4D1E_8153_3458A266DBC1_.wvu.PrintArea" localSheetId="1" hidden="1">#REF!</definedName>
    <definedName name="Z_D205962A_A136_4D1E_8153_3458A266DBC1_.wvu.PrintArea" localSheetId="6" hidden="1">#REF!</definedName>
    <definedName name="Z_D205962A_A136_4D1E_8153_3458A266DBC1_.wvu.PrintArea" localSheetId="3" hidden="1">#REF!</definedName>
    <definedName name="Z_D205962A_A136_4D1E_8153_3458A266DBC1_.wvu.PrintArea" localSheetId="2" hidden="1">#REF!</definedName>
    <definedName name="Z_D205962A_A136_4D1E_8153_3458A266DBC1_.wvu.PrintArea" hidden="1">#REF!</definedName>
    <definedName name="Z_D4F8E9F6_5FCD_431C_A367_31DAEB399AF5_.wvu.FilterData" localSheetId="5" hidden="1">#REF!</definedName>
    <definedName name="Z_D4F8E9F6_5FCD_431C_A367_31DAEB399AF5_.wvu.FilterData" localSheetId="1" hidden="1">#REF!</definedName>
    <definedName name="Z_D4F8E9F6_5FCD_431C_A367_31DAEB399AF5_.wvu.FilterData" localSheetId="6" hidden="1">#REF!</definedName>
    <definedName name="Z_D4F8E9F6_5FCD_431C_A367_31DAEB399AF5_.wvu.FilterData" localSheetId="3" hidden="1">#REF!</definedName>
    <definedName name="Z_D4F8E9F6_5FCD_431C_A367_31DAEB399AF5_.wvu.FilterData" localSheetId="2" hidden="1">#REF!</definedName>
    <definedName name="Z_D4F8E9F6_5FCD_431C_A367_31DAEB399AF5_.wvu.FilterData" hidden="1">#REF!</definedName>
    <definedName name="Z_D851514D_BBEB_4B79_8707_98EE9C125F6D_.wvu.PrintArea" localSheetId="5" hidden="1">#REF!</definedName>
    <definedName name="Z_D851514D_BBEB_4B79_8707_98EE9C125F6D_.wvu.PrintArea" localSheetId="1" hidden="1">#REF!</definedName>
    <definedName name="Z_D851514D_BBEB_4B79_8707_98EE9C125F6D_.wvu.PrintArea" localSheetId="6" hidden="1">#REF!</definedName>
    <definedName name="Z_D851514D_BBEB_4B79_8707_98EE9C125F6D_.wvu.PrintArea" localSheetId="3" hidden="1">#REF!</definedName>
    <definedName name="Z_D851514D_BBEB_4B79_8707_98EE9C125F6D_.wvu.PrintArea" localSheetId="2" hidden="1">#REF!</definedName>
    <definedName name="Z_D851514D_BBEB_4B79_8707_98EE9C125F6D_.wvu.PrintArea" hidden="1">#REF!</definedName>
    <definedName name="Z_E1467D9E_08D8_4B26_A1A2_A7B2112B5B89_.wvu.PrintArea" localSheetId="5" hidden="1">#REF!</definedName>
    <definedName name="Z_E1467D9E_08D8_4B26_A1A2_A7B2112B5B89_.wvu.PrintArea" localSheetId="1" hidden="1">#REF!</definedName>
    <definedName name="Z_E1467D9E_08D8_4B26_A1A2_A7B2112B5B89_.wvu.PrintArea" localSheetId="6" hidden="1">#REF!</definedName>
    <definedName name="Z_E1467D9E_08D8_4B26_A1A2_A7B2112B5B89_.wvu.PrintArea" localSheetId="3" hidden="1">#REF!</definedName>
    <definedName name="Z_E1467D9E_08D8_4B26_A1A2_A7B2112B5B89_.wvu.PrintArea" localSheetId="2" hidden="1">#REF!</definedName>
    <definedName name="Z_E1467D9E_08D8_4B26_A1A2_A7B2112B5B89_.wvu.PrintArea" hidden="1">#REF!</definedName>
    <definedName name="Z_E90A5213_D3DE_4C04_A09A_42130CCA258A_.wvu.Cols" localSheetId="5" hidden="1">#REF!</definedName>
    <definedName name="Z_E90A5213_D3DE_4C04_A09A_42130CCA258A_.wvu.Cols" localSheetId="1" hidden="1">#REF!</definedName>
    <definedName name="Z_E90A5213_D3DE_4C04_A09A_42130CCA258A_.wvu.Cols" localSheetId="6" hidden="1">#REF!</definedName>
    <definedName name="Z_E90A5213_D3DE_4C04_A09A_42130CCA258A_.wvu.Cols" localSheetId="3" hidden="1">#REF!</definedName>
    <definedName name="Z_E90A5213_D3DE_4C04_A09A_42130CCA258A_.wvu.Cols" localSheetId="2" hidden="1">#REF!</definedName>
    <definedName name="Z_E90A5213_D3DE_4C04_A09A_42130CCA258A_.wvu.Cols" hidden="1">#REF!</definedName>
    <definedName name="Z_E90A5213_D3DE_4C04_A09A_42130CCA258A_.wvu.PrintArea" localSheetId="5" hidden="1">#REF!</definedName>
    <definedName name="Z_E90A5213_D3DE_4C04_A09A_42130CCA258A_.wvu.PrintArea" localSheetId="1" hidden="1">#REF!</definedName>
    <definedName name="Z_E90A5213_D3DE_4C04_A09A_42130CCA258A_.wvu.PrintArea" localSheetId="6" hidden="1">#REF!</definedName>
    <definedName name="Z_E90A5213_D3DE_4C04_A09A_42130CCA258A_.wvu.PrintArea" localSheetId="3" hidden="1">#REF!</definedName>
    <definedName name="Z_E90A5213_D3DE_4C04_A09A_42130CCA258A_.wvu.PrintArea" localSheetId="2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localSheetId="5" hidden="1">#REF!,#REF!</definedName>
    <definedName name="Z_E90A5213_D3DE_4C04_A09A_42130CCA258A_.wvu.Rows" localSheetId="1" hidden="1">#REF!,#REF!</definedName>
    <definedName name="Z_E90A5213_D3DE_4C04_A09A_42130CCA258A_.wvu.Rows" localSheetId="6" hidden="1">#REF!,#REF!</definedName>
    <definedName name="Z_E90A5213_D3DE_4C04_A09A_42130CCA258A_.wvu.Rows" localSheetId="3" hidden="1">#REF!,#REF!</definedName>
    <definedName name="Z_E90A5213_D3DE_4C04_A09A_42130CCA258A_.wvu.Rows" localSheetId="2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localSheetId="5" hidden="1">#REF!</definedName>
    <definedName name="Z_EAC59BBB_1142_473E_AA30_776C99FD5953_.wvu.PrintArea" localSheetId="1" hidden="1">#REF!</definedName>
    <definedName name="Z_EAC59BBB_1142_473E_AA30_776C99FD5953_.wvu.PrintArea" localSheetId="6" hidden="1">#REF!</definedName>
    <definedName name="Z_EAC59BBB_1142_473E_AA30_776C99FD5953_.wvu.PrintArea" localSheetId="3" hidden="1">#REF!</definedName>
    <definedName name="Z_EAC59BBB_1142_473E_AA30_776C99FD5953_.wvu.PrintArea" localSheetId="2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localSheetId="5" hidden="1">#REF!</definedName>
    <definedName name="Z_F93FC798_0AC9_4DC8_A37A_5AC4EB838A1D_.wvu.PrintArea" localSheetId="1" hidden="1">#REF!</definedName>
    <definedName name="Z_F93FC798_0AC9_4DC8_A37A_5AC4EB838A1D_.wvu.PrintArea" localSheetId="6" hidden="1">#REF!</definedName>
    <definedName name="Z_F93FC798_0AC9_4DC8_A37A_5AC4EB838A1D_.wvu.PrintArea" localSheetId="3" hidden="1">#REF!</definedName>
    <definedName name="Z_F93FC798_0AC9_4DC8_A37A_5AC4EB838A1D_.wvu.PrintArea" localSheetId="2" hidden="1">#REF!</definedName>
    <definedName name="Z_F93FC798_0AC9_4DC8_A37A_5AC4EB838A1D_.wvu.PrintArea" hidden="1">#REF!</definedName>
    <definedName name="аа" localSheetId="0" hidden="1">#REF!</definedName>
    <definedName name="аа" localSheetId="5" hidden="1">#REF!</definedName>
    <definedName name="аа" localSheetId="1" hidden="1">#REF!</definedName>
    <definedName name="аа" localSheetId="6" hidden="1">#REF!</definedName>
    <definedName name="аа" localSheetId="3" hidden="1">#REF!</definedName>
    <definedName name="аа" localSheetId="2" hidden="1">#REF!</definedName>
    <definedName name="аа" hidden="1">#REF!</definedName>
    <definedName name="аааа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аааааааааанррррпрпр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аааааааааанррррпрп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аааааааааанррррпрпр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аааааааааанррррпрпр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аааааааааанррррпрп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localSheetId="5" hidden="1">#REF!</definedName>
    <definedName name="авпвпвапивпивив" localSheetId="1" hidden="1">#REF!</definedName>
    <definedName name="авпвпвапивпивив" localSheetId="6" hidden="1">#REF!</definedName>
    <definedName name="авпвпвапивпивив" localSheetId="3" hidden="1">#REF!</definedName>
    <definedName name="авпвпвапивпивив" localSheetId="2" hidden="1">#REF!</definedName>
    <definedName name="авпвпвапивпивив" hidden="1">#REF!</definedName>
    <definedName name="авыа" localSheetId="0" hidden="1">#REF!</definedName>
    <definedName name="авыа" localSheetId="5" hidden="1">#REF!</definedName>
    <definedName name="авыа" localSheetId="1" hidden="1">#REF!</definedName>
    <definedName name="авыа" localSheetId="6" hidden="1">#REF!</definedName>
    <definedName name="авыа" localSheetId="3" hidden="1">#REF!</definedName>
    <definedName name="авыа" localSheetId="2" hidden="1">#REF!</definedName>
    <definedName name="авыа" hidden="1">#REF!</definedName>
    <definedName name="АЖ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Ж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Ж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Ж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Ж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Ж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Ж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иавиаитапиаи" localSheetId="0" hidden="1">#REF!</definedName>
    <definedName name="аиавиаитапиаи" localSheetId="5" hidden="1">#REF!</definedName>
    <definedName name="аиавиаитапиаи" localSheetId="1" hidden="1">#REF!</definedName>
    <definedName name="аиавиаитапиаи" localSheetId="6" hidden="1">#REF!</definedName>
    <definedName name="аиавиаитапиаи" localSheetId="3" hidden="1">#REF!</definedName>
    <definedName name="аиавиаитапиаи" localSheetId="2" hidden="1">#REF!</definedName>
    <definedName name="аиавиаитапиаи" hidden="1">#REF!</definedName>
    <definedName name="аипваивипав" localSheetId="0" hidden="1">#REF!</definedName>
    <definedName name="аипваивипав" localSheetId="5" hidden="1">#REF!</definedName>
    <definedName name="аипваивипав" localSheetId="1" hidden="1">#REF!</definedName>
    <definedName name="аипваивипав" localSheetId="6" hidden="1">#REF!</definedName>
    <definedName name="аипваивипав" localSheetId="3" hidden="1">#REF!</definedName>
    <definedName name="аипваивипав" localSheetId="2" hidden="1">#REF!</definedName>
    <definedName name="аипваивипав" hidden="1">#REF!</definedName>
    <definedName name="аираптопрьтп" localSheetId="0" hidden="1">#REF!</definedName>
    <definedName name="аираптопрьтп" localSheetId="5" hidden="1">#REF!</definedName>
    <definedName name="аираптопрьтп" localSheetId="1" hidden="1">#REF!</definedName>
    <definedName name="аираптопрьтп" localSheetId="6" hidden="1">#REF!</definedName>
    <definedName name="аираптопрьтп" localSheetId="3" hidden="1">#REF!</definedName>
    <definedName name="аираптопрьтп" localSheetId="2" hidden="1">#REF!</definedName>
    <definedName name="аираптопрьтп" hidden="1">#REF!</definedName>
    <definedName name="АК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вақвавпмвапмиаи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вақвавпмвапмиаи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вақвавпмвапмиаи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вақвавпмвапмиаи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вақвавпмвапмиаи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localSheetId="5" hidden="1">#REF!</definedName>
    <definedName name="ақпвпвапариапиап" localSheetId="1" hidden="1">#REF!</definedName>
    <definedName name="ақпвпвапариапиап" localSheetId="6" hidden="1">#REF!</definedName>
    <definedName name="ақпвпвапариапиап" localSheetId="3" hidden="1">#REF!</definedName>
    <definedName name="ақпвпвапариапиап" localSheetId="2" hidden="1">#REF!</definedName>
    <definedName name="ақпвпвапариапиап" hidden="1">#REF!</definedName>
    <definedName name="амвпмвпа" localSheetId="0" hidden="1">#REF!</definedName>
    <definedName name="амвпмвпа" localSheetId="5" hidden="1">#REF!</definedName>
    <definedName name="амвпмвпа" localSheetId="1" hidden="1">#REF!</definedName>
    <definedName name="амвпмвпа" localSheetId="6" hidden="1">#REF!</definedName>
    <definedName name="амвпмвпа" localSheetId="3" hidden="1">#REF!</definedName>
    <definedName name="амвпмвпа" localSheetId="2" hidden="1">#REF!</definedName>
    <definedName name="амвпмвпа" hidden="1">#REF!</definedName>
    <definedName name="апапап" localSheetId="0" hidden="1">#REF!</definedName>
    <definedName name="апапап" localSheetId="5" hidden="1">#REF!</definedName>
    <definedName name="апапап" localSheetId="1" hidden="1">#REF!</definedName>
    <definedName name="апапап" localSheetId="6" hidden="1">#REF!</definedName>
    <definedName name="апапап" localSheetId="3" hidden="1">#REF!</definedName>
    <definedName name="апапап" localSheetId="2" hidden="1">#REF!</definedName>
    <definedName name="апапап" hidden="1">#REF!</definedName>
    <definedName name="апвапвапавипаи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вапвапавипаи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вапвапавипаи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вапвапавипаи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вапвапавипаи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вапвапавипаи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localSheetId="0" hidden="1">{#N/A,#N/A,TRUE,"일정"}</definedName>
    <definedName name="аправраорннеогнлгшль" localSheetId="5" hidden="1">{#N/A,#N/A,TRUE,"일정"}</definedName>
    <definedName name="аправраорннеогнлгшль" localSheetId="1" hidden="1">{#N/A,#N/A,TRUE,"일정"}</definedName>
    <definedName name="аправраорннеогнлгшль" localSheetId="6" hidden="1">{#N/A,#N/A,TRUE,"일정"}</definedName>
    <definedName name="аправраорннеогнлгшль" localSheetId="3" hidden="1">{#N/A,#N/A,TRUE,"일정"}</definedName>
    <definedName name="аправраорннеогнлгшль" localSheetId="2" hidden="1">{#N/A,#N/A,TRUE,"일정"}</definedName>
    <definedName name="аправраорннеогнлгшль" hidden="1">{#N/A,#N/A,TRUE,"일정"}</definedName>
    <definedName name="апрапр" localSheetId="0" hidden="1">#REF!</definedName>
    <definedName name="апрапр" localSheetId="5" hidden="1">#REF!</definedName>
    <definedName name="апрапр" localSheetId="1" hidden="1">#REF!</definedName>
    <definedName name="апрапр" localSheetId="6" hidden="1">#REF!</definedName>
    <definedName name="апрапр" localSheetId="3" hidden="1">#REF!</definedName>
    <definedName name="апрапр" localSheetId="2" hidden="1">#REF!</definedName>
    <definedName name="апрапр" hidden="1">#REF!</definedName>
    <definedName name="АПРАРАОРЕОННОНГО" localSheetId="0" hidden="1">#REF!</definedName>
    <definedName name="АПРАРАОРЕОННОНГО" localSheetId="5" hidden="1">#REF!</definedName>
    <definedName name="АПРАРАОРЕОННОНГО" localSheetId="1" hidden="1">#REF!</definedName>
    <definedName name="АПРАРАОРЕОННОНГО" localSheetId="6" hidden="1">#REF!</definedName>
    <definedName name="АПРАРАОРЕОННОНГО" localSheetId="3" hidden="1">#REF!</definedName>
    <definedName name="АПРАРАОРЕОННОНГО" localSheetId="2" hidden="1">#REF!</definedName>
    <definedName name="АПРАРАОРЕОННОНГО" hidden="1">#REF!</definedName>
    <definedName name="апроолнро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оолнро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оолнро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оолнро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оолнро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оолнро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localSheetId="5" hidden="1">#REF!</definedName>
    <definedName name="арварартаптаптап" localSheetId="1" hidden="1">#REF!</definedName>
    <definedName name="арварартаптаптап" localSheetId="6" hidden="1">#REF!</definedName>
    <definedName name="арварартаптаптап" localSheetId="3" hidden="1">#REF!</definedName>
    <definedName name="арварартаптаптап" localSheetId="2" hidden="1">#REF!</definedName>
    <definedName name="арварартаптаптап" hidden="1">#REF!</definedName>
    <definedName name="АТ22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Т22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Т22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Т222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Т22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Т22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Т22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багк" localSheetId="0" hidden="1">#REF!</definedName>
    <definedName name="багк" localSheetId="5" hidden="1">#REF!</definedName>
    <definedName name="багк" localSheetId="1" hidden="1">#REF!</definedName>
    <definedName name="багк" localSheetId="6" hidden="1">#REF!</definedName>
    <definedName name="багк" localSheetId="3" hidden="1">#REF!</definedName>
    <definedName name="багк" localSheetId="2" hidden="1">#REF!</definedName>
    <definedName name="багк" hidden="1">#REF!</definedName>
    <definedName name="банк" localSheetId="0" hidden="1">#REF!</definedName>
    <definedName name="банк" localSheetId="5" hidden="1">#REF!</definedName>
    <definedName name="банк" localSheetId="3" hidden="1">#REF!</definedName>
    <definedName name="банк" localSheetId="2" hidden="1">#REF!</definedName>
    <definedName name="банк" hidden="1">#REF!</definedName>
    <definedName name="банклар" localSheetId="0" hidden="1">#REF!</definedName>
    <definedName name="банклар" localSheetId="5" hidden="1">#REF!</definedName>
    <definedName name="банклар" localSheetId="1" hidden="1">#REF!</definedName>
    <definedName name="банклар" localSheetId="6" hidden="1">#REF!</definedName>
    <definedName name="банклар" localSheetId="3" hidden="1">#REF!</definedName>
    <definedName name="банклар" localSheetId="2" hidden="1">#REF!</definedName>
    <definedName name="банклар" hidden="1">#REF!</definedName>
    <definedName name="б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иржа2" localSheetId="0" hidden="1">#REF!</definedName>
    <definedName name="Биржа2" localSheetId="5" hidden="1">#REF!</definedName>
    <definedName name="Биржа2" localSheetId="1" hidden="1">#REF!</definedName>
    <definedName name="Биржа2" localSheetId="6" hidden="1">#REF!</definedName>
    <definedName name="Биржа2" localSheetId="3" hidden="1">#REF!</definedName>
    <definedName name="Биржа2" localSheetId="2" hidden="1">#REF!</definedName>
    <definedName name="Биржа2" hidden="1">#REF!</definedName>
    <definedName name="ваа" localSheetId="0" hidden="1">{#N/A,#N/A,FALSE,"BODY"}</definedName>
    <definedName name="ваа" localSheetId="5" hidden="1">{#N/A,#N/A,FALSE,"BODY"}</definedName>
    <definedName name="ваа" localSheetId="1" hidden="1">{#N/A,#N/A,FALSE,"BODY"}</definedName>
    <definedName name="ваа" localSheetId="6" hidden="1">{#N/A,#N/A,FALSE,"BODY"}</definedName>
    <definedName name="ваа" localSheetId="3" hidden="1">{#N/A,#N/A,FALSE,"BODY"}</definedName>
    <definedName name="ваа" localSheetId="2" hidden="1">{#N/A,#N/A,FALSE,"BODY"}</definedName>
    <definedName name="ваа" hidden="1">{#N/A,#N/A,FALSE,"BODY"}</definedName>
    <definedName name="вав" localSheetId="0" hidden="1">{"'Monthly 1997'!$A$3:$S$89"}</definedName>
    <definedName name="вав" localSheetId="5" hidden="1">{"'Monthly 1997'!$A$3:$S$89"}</definedName>
    <definedName name="вав" localSheetId="1" hidden="1">{"'Monthly 1997'!$A$3:$S$89"}</definedName>
    <definedName name="вав" localSheetId="6" hidden="1">{"'Monthly 1997'!$A$3:$S$89"}</definedName>
    <definedName name="вав" localSheetId="3" hidden="1">{"'Monthly 1997'!$A$3:$S$89"}</definedName>
    <definedName name="вав" localSheetId="2" hidden="1">{"'Monthly 1997'!$A$3:$S$89"}</definedName>
    <definedName name="вав" hidden="1">{"'Monthly 1997'!$A$3:$S$89"}</definedName>
    <definedName name="вава" localSheetId="0" hidden="1">#REF!</definedName>
    <definedName name="вава" localSheetId="5" hidden="1">#REF!</definedName>
    <definedName name="вава" localSheetId="1" hidden="1">#REF!</definedName>
    <definedName name="вава" localSheetId="6" hidden="1">#REF!</definedName>
    <definedName name="вава" localSheetId="3" hidden="1">#REF!</definedName>
    <definedName name="вава" localSheetId="2" hidden="1">#REF!</definedName>
    <definedName name="вава" hidden="1">#REF!</definedName>
    <definedName name="ваваапмвмиапиа" localSheetId="0" hidden="1">#REF!</definedName>
    <definedName name="ваваапмвмиапиа" localSheetId="5" hidden="1">#REF!</definedName>
    <definedName name="ваваапмвмиапиа" localSheetId="1" hidden="1">#REF!</definedName>
    <definedName name="ваваапмвмиапиа" localSheetId="6" hidden="1">#REF!</definedName>
    <definedName name="ваваапмвмиапиа" localSheetId="3" hidden="1">#REF!</definedName>
    <definedName name="ваваапмвмиапиа" localSheetId="2" hidden="1">#REF!</definedName>
    <definedName name="ваваапмвмиапиа" hidden="1">#REF!</definedName>
    <definedName name="вававымвмавимап" localSheetId="0" hidden="1">#REF!</definedName>
    <definedName name="вававымвмавимап" localSheetId="5" hidden="1">#REF!</definedName>
    <definedName name="вававымвмавимап" localSheetId="1" hidden="1">#REF!</definedName>
    <definedName name="вававымвмавимап" localSheetId="6" hidden="1">#REF!</definedName>
    <definedName name="вававымвмавимап" localSheetId="3" hidden="1">#REF!</definedName>
    <definedName name="вававымвмавимап" localSheetId="2" hidden="1">#REF!</definedName>
    <definedName name="вававымвмавимап" hidden="1">#REF!</definedName>
    <definedName name="вавқамвпмвампв" localSheetId="0" hidden="1">#REF!</definedName>
    <definedName name="вавқамвпмвампв" localSheetId="5" hidden="1">#REF!</definedName>
    <definedName name="вавқамвпмвампв" localSheetId="1" hidden="1">#REF!</definedName>
    <definedName name="вавқамвпмвампв" localSheetId="6" hidden="1">#REF!</definedName>
    <definedName name="вавқамвпмвампв" localSheetId="3" hidden="1">#REF!</definedName>
    <definedName name="вавқамвпмвампв" localSheetId="2" hidden="1">#REF!</definedName>
    <definedName name="вавқамвпмвампв" hidden="1">#REF!</definedName>
    <definedName name="вавқпвпавпавпиаипаи" localSheetId="0" hidden="1">#REF!</definedName>
    <definedName name="вавқпвпавпавпиаипаи" localSheetId="5" hidden="1">#REF!</definedName>
    <definedName name="вавқпвпавпавпиаипаи" localSheetId="1" hidden="1">#REF!</definedName>
    <definedName name="вавқпвпавпавпиаипаи" localSheetId="6" hidden="1">#REF!</definedName>
    <definedName name="вавқпвпавпавпиаипаи" localSheetId="3" hidden="1">#REF!</definedName>
    <definedName name="вавқпвпавпавпиаипаи" localSheetId="2" hidden="1">#REF!</definedName>
    <definedName name="вавқпвпавпавпиаипаи" hidden="1">#REF!</definedName>
    <definedName name="вавпмвпавпиапапип" localSheetId="0" hidden="1">#REF!</definedName>
    <definedName name="вавпмвпавпиапапип" localSheetId="5" hidden="1">#REF!</definedName>
    <definedName name="вавпмвпавпиапапип" localSheetId="1" hidden="1">#REF!</definedName>
    <definedName name="вавпмвпавпиапапип" localSheetId="6" hidden="1">#REF!</definedName>
    <definedName name="вавпмвпавпиапапип" localSheetId="3" hidden="1">#REF!</definedName>
    <definedName name="вавпмвпавпиапапип" localSheetId="2" hidden="1">#REF!</definedName>
    <definedName name="вавпмвпавпиапапип" hidden="1">#REF!</definedName>
    <definedName name="вампвамивмва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мпвамивмва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мпвамивмва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мпвамивмва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мпвамивмва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мпвамивмва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localSheetId="5" hidden="1">#REF!</definedName>
    <definedName name="вапмвапапапап" localSheetId="1" hidden="1">#REF!</definedName>
    <definedName name="вапмвапапапап" localSheetId="6" hidden="1">#REF!</definedName>
    <definedName name="вапмвапапапап" localSheetId="3" hidden="1">#REF!</definedName>
    <definedName name="вапмвапапапап" localSheetId="2" hidden="1">#REF!</definedName>
    <definedName name="вапмвапапапап" hidden="1">#REF!</definedName>
    <definedName name="вапрапоап" localSheetId="0" hidden="1">#REF!</definedName>
    <definedName name="вапрапоап" localSheetId="5" hidden="1">#REF!</definedName>
    <definedName name="вапрапоап" localSheetId="1" hidden="1">#REF!</definedName>
    <definedName name="вапрапоап" localSheetId="6" hidden="1">#REF!</definedName>
    <definedName name="вапрапоап" localSheetId="3" hidden="1">#REF!</definedName>
    <definedName name="вапрапоап" localSheetId="2" hidden="1">#REF!</definedName>
    <definedName name="вапрапоап" hidden="1">#REF!</definedName>
    <definedName name="вараераеопно" localSheetId="0" hidden="1">#REF!</definedName>
    <definedName name="вараераеопно" localSheetId="5" hidden="1">#REF!</definedName>
    <definedName name="вараераеопно" localSheetId="1" hidden="1">#REF!</definedName>
    <definedName name="вараераеопно" localSheetId="6" hidden="1">#REF!</definedName>
    <definedName name="вараераеопно" localSheetId="3" hidden="1">#REF!</definedName>
    <definedName name="вараераеопно" localSheetId="2" hidden="1">#REF!</definedName>
    <definedName name="вараераеопно" hidden="1">#REF!</definedName>
    <definedName name="варварврар" localSheetId="0" hidden="1">#REF!</definedName>
    <definedName name="варварврар" localSheetId="5" hidden="1">#REF!</definedName>
    <definedName name="варварврар" localSheetId="1" hidden="1">#REF!</definedName>
    <definedName name="варварврар" localSheetId="6" hidden="1">#REF!</definedName>
    <definedName name="варварврар" localSheetId="3" hidden="1">#REF!</definedName>
    <definedName name="варварврар" localSheetId="2" hidden="1">#REF!</definedName>
    <definedName name="варварврар" hidden="1">#REF!</definedName>
    <definedName name="вафафывафыв" localSheetId="5" hidden="1">#REF!</definedName>
    <definedName name="вафафывафыв" localSheetId="3" hidden="1">#REF!</definedName>
    <definedName name="вафафывафыв" localSheetId="2" hidden="1">#REF!</definedName>
    <definedName name="вафафывафыв" hidden="1">#REF!</definedName>
    <definedName name="ваываапвпвапв" localSheetId="0" hidden="1">#REF!</definedName>
    <definedName name="ваываапвпвапв" localSheetId="5" hidden="1">#REF!</definedName>
    <definedName name="ваываапвпвапв" localSheetId="1" hidden="1">#REF!</definedName>
    <definedName name="ваываапвпвапв" localSheetId="6" hidden="1">#REF!</definedName>
    <definedName name="ваываапвпвапв" localSheetId="3" hidden="1">#REF!</definedName>
    <definedName name="ваываапвпвапв" localSheetId="2" hidden="1">#REF!</definedName>
    <definedName name="ваываапвпвапв" hidden="1">#REF!</definedName>
    <definedName name="ваывавапмвпиа" localSheetId="0" hidden="1">#REF!</definedName>
    <definedName name="ваывавапмвпиа" localSheetId="5" hidden="1">#REF!</definedName>
    <definedName name="ваывавапмвпиа" localSheetId="1" hidden="1">#REF!</definedName>
    <definedName name="ваывавапмвпиа" localSheetId="6" hidden="1">#REF!</definedName>
    <definedName name="ваывавапмвпиа" localSheetId="3" hidden="1">#REF!</definedName>
    <definedName name="ваывавапмвпиа" localSheetId="2" hidden="1">#REF!</definedName>
    <definedName name="ваывавапмвпиа" hidden="1">#REF!</definedName>
    <definedName name="ваывмвмвапмвпмва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ывмвмвапмвпмва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ывмвмвапмвпмва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ывмвмвапмвпмва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ывмвмвапмвпмва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ывмвмвапмвпмва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вуаааууа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localSheetId="5" hidden="1">#REF!</definedName>
    <definedName name="вқақақвамвқмвамав" localSheetId="1" hidden="1">#REF!</definedName>
    <definedName name="вқақақвамвқмвамав" localSheetId="6" hidden="1">#REF!</definedName>
    <definedName name="вқақақвамвқмвамав" localSheetId="3" hidden="1">#REF!</definedName>
    <definedName name="вқақақвамвқмвамав" localSheetId="2" hidden="1">#REF!</definedName>
    <definedName name="вқақақвамвқмвамав" hidden="1">#REF!</definedName>
    <definedName name="вқақвақвақа" localSheetId="0" hidden="1">#REF!</definedName>
    <definedName name="вқақвақвақа" localSheetId="5" hidden="1">#REF!</definedName>
    <definedName name="вқақвақвақа" localSheetId="1" hidden="1">#REF!</definedName>
    <definedName name="вқақвақвақа" localSheetId="6" hidden="1">#REF!</definedName>
    <definedName name="вқақвақвақа" localSheetId="3" hidden="1">#REF!</definedName>
    <definedName name="вқақвақвақа" localSheetId="2" hidden="1">#REF!</definedName>
    <definedName name="вқақвақвақа" hidden="1">#REF!</definedName>
    <definedName name="вқақвақвақва" localSheetId="0" hidden="1">#REF!</definedName>
    <definedName name="вқақвақвақва" localSheetId="5" hidden="1">#REF!</definedName>
    <definedName name="вқақвақвақва" localSheetId="1" hidden="1">#REF!</definedName>
    <definedName name="вқақвақвақва" localSheetId="6" hidden="1">#REF!</definedName>
    <definedName name="вқақвақвақва" localSheetId="3" hidden="1">#REF!</definedName>
    <definedName name="вқақвақвақва" localSheetId="2" hidden="1">#REF!</definedName>
    <definedName name="вқақвақвақва" hidden="1">#REF!</definedName>
    <definedName name="вқақвақвақвақв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қв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қв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қв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қв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қв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localSheetId="5" hidden="1">#REF!</definedName>
    <definedName name="вқақвақвақвапва" localSheetId="1" hidden="1">#REF!</definedName>
    <definedName name="вқақвақвақвапва" localSheetId="6" hidden="1">#REF!</definedName>
    <definedName name="вқақвақвақвапва" localSheetId="3" hidden="1">#REF!</definedName>
    <definedName name="вқақвақвақвапва" localSheetId="2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localSheetId="5" hidden="1">#REF!</definedName>
    <definedName name="вқақвамвқпвапкерпке" localSheetId="1" hidden="1">#REF!</definedName>
    <definedName name="вқақвамвқпвапкерпке" localSheetId="6" hidden="1">#REF!</definedName>
    <definedName name="вқақвамвқпвапкерпке" localSheetId="3" hidden="1">#REF!</definedName>
    <definedName name="вқақвамвқпвапкерпке" localSheetId="2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localSheetId="5" hidden="1">#REF!</definedName>
    <definedName name="вқақвамвмвамвамамав" localSheetId="1" hidden="1">#REF!</definedName>
    <definedName name="вқақвамвмвамвамамав" localSheetId="6" hidden="1">#REF!</definedName>
    <definedName name="вқақвамвмвамвамамав" localSheetId="3" hidden="1">#REF!</definedName>
    <definedName name="вқақвамвмвамвамамав" localSheetId="2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localSheetId="5" hidden="1">#REF!</definedName>
    <definedName name="вмақвамқвақақув" localSheetId="1" hidden="1">#REF!</definedName>
    <definedName name="вмақвамқвақақув" localSheetId="6" hidden="1">#REF!</definedName>
    <definedName name="вмақвамқвақақув" localSheetId="3" hidden="1">#REF!</definedName>
    <definedName name="вмақвамқвақақув" localSheetId="2" hidden="1">#REF!</definedName>
    <definedName name="вмақвамқвақақув" hidden="1">#REF!</definedName>
    <definedName name="вмапвқпмвапима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апвқпмвапима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апвқпмвапима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апвқпмвапима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апвқпмвапима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апвқпмвапима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localSheetId="5" hidden="1">#REF!</definedName>
    <definedName name="вмвамваввамв" localSheetId="1" hidden="1">#REF!</definedName>
    <definedName name="вмвамваввамв" localSheetId="6" hidden="1">#REF!</definedName>
    <definedName name="вмвамваввамв" localSheetId="3" hidden="1">#REF!</definedName>
    <definedName name="вмвамваввамв" localSheetId="2" hidden="1">#REF!</definedName>
    <definedName name="вмвамваввамв" hidden="1">#REF!</definedName>
    <definedName name="всыамвыамвмвмв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сыамвыамвмвмва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сыамвыамвмвмва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сыамвыамвмвмва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сыамвыамвмвмва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сыамвыамвмвмва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localSheetId="5" hidden="1">#REF!</definedName>
    <definedName name="выпвпваып" localSheetId="1" hidden="1">#REF!</definedName>
    <definedName name="выпвпваып" localSheetId="6" hidden="1">#REF!</definedName>
    <definedName name="выпвпваып" localSheetId="3" hidden="1">#REF!</definedName>
    <definedName name="выпвпваып" localSheetId="2" hidden="1">#REF!</definedName>
    <definedName name="выпвпваып" hidden="1">#REF!</definedName>
    <definedName name="выф" localSheetId="0" hidden="1">#REF!</definedName>
    <definedName name="выф" localSheetId="5" hidden="1">#REF!</definedName>
    <definedName name="выф" localSheetId="1" hidden="1">#REF!</definedName>
    <definedName name="выф" localSheetId="6" hidden="1">#REF!</definedName>
    <definedName name="выф" localSheetId="3" hidden="1">#REF!</definedName>
    <definedName name="выф" localSheetId="2" hidden="1">#REF!</definedName>
    <definedName name="выф" hidden="1">#REF!</definedName>
    <definedName name="Голыше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ҒфқвафҒ" localSheetId="0" hidden="1">#REF!</definedName>
    <definedName name="ҒфқвафҒ" localSheetId="5" hidden="1">#REF!</definedName>
    <definedName name="ҒфқвафҒ" localSheetId="1" hidden="1">#REF!</definedName>
    <definedName name="ҒфқвафҒ" localSheetId="6" hidden="1">#REF!</definedName>
    <definedName name="ҒфқвафҒ" localSheetId="3" hidden="1">#REF!</definedName>
    <definedName name="ҒфқвафҒ" localSheetId="2" hidden="1">#REF!</definedName>
    <definedName name="ҒфқвафҒ" hidden="1">#REF!</definedName>
    <definedName name="д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localSheetId="5" hidden="1">#REF!,#REF!,#REF!,#REF!</definedName>
    <definedName name="ддддд" localSheetId="1" hidden="1">#REF!,#REF!,#REF!,#REF!</definedName>
    <definedName name="ддддд" localSheetId="6" hidden="1">#REF!,#REF!,#REF!,#REF!</definedName>
    <definedName name="ддддд" localSheetId="3" hidden="1">#REF!,#REF!,#REF!,#REF!</definedName>
    <definedName name="ддддд" localSheetId="2" hidden="1">#REF!,#REF!,#REF!,#REF!</definedName>
    <definedName name="ддддд" hidden="1">#REF!,#REF!,#REF!,#REF!</definedName>
    <definedName name="дехконобод" localSheetId="0" hidden="1">{#N/A,#N/A,FALSE,"BODY"}</definedName>
    <definedName name="дехконобод" localSheetId="5" hidden="1">{#N/A,#N/A,FALSE,"BODY"}</definedName>
    <definedName name="дехконобод" localSheetId="1" hidden="1">{#N/A,#N/A,FALSE,"BODY"}</definedName>
    <definedName name="дехконобод" localSheetId="6" hidden="1">{#N/A,#N/A,FALSE,"BODY"}</definedName>
    <definedName name="дехконобод" localSheetId="3" hidden="1">{#N/A,#N/A,FALSE,"BODY"}</definedName>
    <definedName name="дехконобод" localSheetId="2" hidden="1">{#N/A,#N/A,FALSE,"BODY"}</definedName>
    <definedName name="дехконобод" hidden="1">{#N/A,#N/A,FALSE,"BODY"}</definedName>
    <definedName name="Джизак" localSheetId="0" hidden="1">#REF!</definedName>
    <definedName name="Джизак" localSheetId="5" hidden="1">#REF!</definedName>
    <definedName name="Джизак" localSheetId="1" hidden="1">#REF!</definedName>
    <definedName name="Джизак" localSheetId="6" hidden="1">#REF!</definedName>
    <definedName name="Джизак" localSheetId="3" hidden="1">#REF!</definedName>
    <definedName name="Джизак" localSheetId="2" hidden="1">#REF!</definedName>
    <definedName name="Джизак" hidden="1">#REF!</definedName>
    <definedName name="дзку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зку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зку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зку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зку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зку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localSheetId="0" hidden="1">{#N/A,#N/A,FALSE,"Aging Summary";#N/A,#N/A,FALSE,"Ratio Analysis";#N/A,#N/A,FALSE,"Test 120 Day Accts";#N/A,#N/A,FALSE,"Tickmarks"}</definedName>
    <definedName name="директору" localSheetId="5" hidden="1">{#N/A,#N/A,FALSE,"Aging Summary";#N/A,#N/A,FALSE,"Ratio Analysis";#N/A,#N/A,FALSE,"Test 120 Day Accts";#N/A,#N/A,FALSE,"Tickmarks"}</definedName>
    <definedName name="директору" localSheetId="1" hidden="1">{#N/A,#N/A,FALSE,"Aging Summary";#N/A,#N/A,FALSE,"Ratio Analysis";#N/A,#N/A,FALSE,"Test 120 Day Accts";#N/A,#N/A,FALSE,"Tickmarks"}</definedName>
    <definedName name="директору" localSheetId="6" hidden="1">{#N/A,#N/A,FALSE,"Aging Summary";#N/A,#N/A,FALSE,"Ratio Analysis";#N/A,#N/A,FALSE,"Test 120 Day Accts";#N/A,#N/A,FALSE,"Tickmarks"}</definedName>
    <definedName name="директору" localSheetId="3" hidden="1">{#N/A,#N/A,FALSE,"Aging Summary";#N/A,#N/A,FALSE,"Ratio Analysis";#N/A,#N/A,FALSE,"Test 120 Day Accts";#N/A,#N/A,FALSE,"Tickmarks"}</definedName>
    <definedName name="директору" localSheetId="2" hidden="1">{#N/A,#N/A,FALSE,"Aging Summary";#N/A,#N/A,FALSE,"Ratio Analysis";#N/A,#N/A,FALSE,"Test 120 Day Accts";#N/A,#N/A,FALSE,"Tickmarks"}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localSheetId="5" hidden="1">#REF!</definedName>
    <definedName name="дохо" localSheetId="1" hidden="1">#REF!</definedName>
    <definedName name="дохо" localSheetId="6" hidden="1">#REF!</definedName>
    <definedName name="дохо" localSheetId="3" hidden="1">#REF!</definedName>
    <definedName name="дохо" localSheetId="2" hidden="1">#REF!</definedName>
    <definedName name="дохо" hidden="1">#REF!</definedName>
    <definedName name="ее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localSheetId="5" hidden="1">#REF!</definedName>
    <definedName name="ёё" localSheetId="1" hidden="1">#REF!</definedName>
    <definedName name="ёё" localSheetId="6" hidden="1">#REF!</definedName>
    <definedName name="ёё" localSheetId="3" hidden="1">#REF!</definedName>
    <definedName name="ёё" localSheetId="2" hidden="1">#REF!</definedName>
    <definedName name="ёё" hidden="1">#REF!</definedName>
    <definedName name="еккекее" localSheetId="0" hidden="1">#REF!</definedName>
    <definedName name="еккекее" localSheetId="5" hidden="1">#REF!</definedName>
    <definedName name="еккекее" localSheetId="3" hidden="1">#REF!</definedName>
    <definedName name="еккекее" localSheetId="2" hidden="1">#REF!</definedName>
    <definedName name="еккекее" hidden="1">#REF!</definedName>
    <definedName name="екркек" localSheetId="0" hidden="1">{#N/A,#N/A,TRUE,"일정"}</definedName>
    <definedName name="екркек" localSheetId="5" hidden="1">{#N/A,#N/A,TRUE,"일정"}</definedName>
    <definedName name="екркек" localSheetId="1" hidden="1">{#N/A,#N/A,TRUE,"일정"}</definedName>
    <definedName name="екркек" localSheetId="6" hidden="1">{#N/A,#N/A,TRUE,"일정"}</definedName>
    <definedName name="екркек" localSheetId="3" hidden="1">{#N/A,#N/A,TRUE,"일정"}</definedName>
    <definedName name="екркек" localSheetId="2" hidden="1">{#N/A,#N/A,TRUE,"일정"}</definedName>
    <definedName name="екркек" hidden="1">{#N/A,#N/A,TRUE,"일정"}</definedName>
    <definedName name="енр" localSheetId="0" hidden="1">#REF!</definedName>
    <definedName name="енр" localSheetId="5" hidden="1">#REF!</definedName>
    <definedName name="енр" localSheetId="1" hidden="1">#REF!</definedName>
    <definedName name="енр" localSheetId="6" hidden="1">#REF!</definedName>
    <definedName name="енр" localSheetId="3" hidden="1">#REF!</definedName>
    <definedName name="енр" localSheetId="2" hidden="1">#REF!</definedName>
    <definedName name="енр" hidden="1">#REF!</definedName>
    <definedName name="енрере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нрере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нрере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нрере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нрере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нрере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к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к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к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к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к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" localSheetId="5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" localSheetId="6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" localSheetId="3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" localSheetId="2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localSheetId="0" hidden="1">{#N/A,#N/A,TRUE,"일정"}</definedName>
    <definedName name="ерекрк" localSheetId="5" hidden="1">{#N/A,#N/A,TRUE,"일정"}</definedName>
    <definedName name="ерекрк" localSheetId="1" hidden="1">{#N/A,#N/A,TRUE,"일정"}</definedName>
    <definedName name="ерекрк" localSheetId="6" hidden="1">{#N/A,#N/A,TRUE,"일정"}</definedName>
    <definedName name="ерекрк" localSheetId="3" hidden="1">{#N/A,#N/A,TRUE,"일정"}</definedName>
    <definedName name="ерекрк" localSheetId="2" hidden="1">{#N/A,#N/A,TRUE,"일정"}</definedName>
    <definedName name="ерекрк" hidden="1">{#N/A,#N/A,TRUE,"일정"}</definedName>
    <definedName name="еренренр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енр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енр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енр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енр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енр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localSheetId="0" hidden="1">{#N/A,#N/A,TRUE,"일정"}</definedName>
    <definedName name="еренрне" localSheetId="5" hidden="1">{#N/A,#N/A,TRUE,"일정"}</definedName>
    <definedName name="еренрне" localSheetId="1" hidden="1">{#N/A,#N/A,TRUE,"일정"}</definedName>
    <definedName name="еренрне" localSheetId="6" hidden="1">{#N/A,#N/A,TRUE,"일정"}</definedName>
    <definedName name="еренрне" localSheetId="3" hidden="1">{#N/A,#N/A,TRUE,"일정"}</definedName>
    <definedName name="еренрне" localSheetId="2" hidden="1">{#N/A,#N/A,TRUE,"일정"}</definedName>
    <definedName name="еренрне" hidden="1">{#N/A,#N/A,TRUE,"일정"}</definedName>
    <definedName name="ереререе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ер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е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ер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е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е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localSheetId="5" hidden="1">#REF!</definedName>
    <definedName name="ернерер" localSheetId="1" hidden="1">#REF!</definedName>
    <definedName name="ернерер" localSheetId="6" hidden="1">#REF!</definedName>
    <definedName name="ернерер" localSheetId="3" hidden="1">#REF!</definedName>
    <definedName name="ернерер" localSheetId="2" hidden="1">#REF!</definedName>
    <definedName name="ернерер" hidden="1">#REF!</definedName>
    <definedName name="ернренре" localSheetId="0" hidden="1">{#N/A,#N/A,TRUE,"일정"}</definedName>
    <definedName name="ернренре" localSheetId="5" hidden="1">{#N/A,#N/A,TRUE,"일정"}</definedName>
    <definedName name="ернренре" localSheetId="1" hidden="1">{#N/A,#N/A,TRUE,"일정"}</definedName>
    <definedName name="ернренре" localSheetId="6" hidden="1">{#N/A,#N/A,TRUE,"일정"}</definedName>
    <definedName name="ернренре" localSheetId="3" hidden="1">{#N/A,#N/A,TRUE,"일정"}</definedName>
    <definedName name="ернренре" localSheetId="2" hidden="1">{#N/A,#N/A,TRUE,"일정"}</definedName>
    <definedName name="ернренре" hidden="1">{#N/A,#N/A,TRUE,"일정"}</definedName>
    <definedName name="жаб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жаба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жаба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жаба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жаба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жаба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жаб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жжжжжжж" localSheetId="0" hidden="1">#REF!</definedName>
    <definedName name="жжжжжжж" localSheetId="5" hidden="1">#REF!</definedName>
    <definedName name="жжжжжжж" localSheetId="1" hidden="1">#REF!</definedName>
    <definedName name="жжжжжжж" localSheetId="6" hidden="1">#REF!</definedName>
    <definedName name="жжжжжжж" localSheetId="3" hidden="1">#REF!</definedName>
    <definedName name="жжжжжжж" localSheetId="2" hidden="1">#REF!</definedName>
    <definedName name="жжжжжжж" hidden="1">#REF!</definedName>
    <definedName name="земельный" localSheetId="0" hidden="1">#REF!</definedName>
    <definedName name="земельный" localSheetId="5" hidden="1">#REF!</definedName>
    <definedName name="земельный" localSheetId="1" hidden="1">#REF!</definedName>
    <definedName name="земельный" localSheetId="6" hidden="1">#REF!</definedName>
    <definedName name="земельный" localSheetId="3" hidden="1">#REF!</definedName>
    <definedName name="земельный" localSheetId="2" hidden="1">#REF!</definedName>
    <definedName name="земельный" hidden="1">#REF!</definedName>
    <definedName name="и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потека" localSheetId="0" hidden="1">#REF!,#REF!,#REF!,#REF!</definedName>
    <definedName name="ипотека" localSheetId="5" hidden="1">#REF!,#REF!,#REF!,#REF!</definedName>
    <definedName name="ипотека" localSheetId="1" hidden="1">#REF!,#REF!,#REF!,#REF!</definedName>
    <definedName name="ипотека" localSheetId="6" hidden="1">#REF!,#REF!,#REF!,#REF!</definedName>
    <definedName name="ипотека" localSheetId="3" hidden="1">#REF!,#REF!,#REF!,#REF!</definedName>
    <definedName name="ипотека" localSheetId="2" hidden="1">#REF!,#REF!,#REF!,#REF!</definedName>
    <definedName name="ипотека" hidden="1">#REF!,#REF!,#REF!,#REF!</definedName>
    <definedName name="ипрол" localSheetId="0" hidden="1">#REF!</definedName>
    <definedName name="ипрол" localSheetId="5" hidden="1">#REF!</definedName>
    <definedName name="ипрол" localSheetId="1" hidden="1">#REF!</definedName>
    <definedName name="ипрол" localSheetId="6" hidden="1">#REF!</definedName>
    <definedName name="ипрол" localSheetId="3" hidden="1">#REF!</definedName>
    <definedName name="ипрол" localSheetId="2" hidden="1">#REF!</definedName>
    <definedName name="ипрол" hidden="1">#REF!</definedName>
    <definedName name="ирдтрш" localSheetId="0" hidden="1">{"'Monthly 1997'!$A$3:$S$89"}</definedName>
    <definedName name="ирдтрш" localSheetId="5" hidden="1">{"'Monthly 1997'!$A$3:$S$89"}</definedName>
    <definedName name="ирдтрш" localSheetId="1" hidden="1">{"'Monthly 1997'!$A$3:$S$89"}</definedName>
    <definedName name="ирдтрш" localSheetId="6" hidden="1">{"'Monthly 1997'!$A$3:$S$89"}</definedName>
    <definedName name="ирдтрш" localSheetId="3" hidden="1">{"'Monthly 1997'!$A$3:$S$89"}</definedName>
    <definedName name="ирдтрш" localSheetId="2" hidden="1">{"'Monthly 1997'!$A$3:$S$89"}</definedName>
    <definedName name="ирдтрш" hidden="1">{"'Monthly 1997'!$A$3:$S$89"}</definedName>
    <definedName name="Иссиқхона" localSheetId="5" hidden="1">#REF!</definedName>
    <definedName name="Иссиқхона" localSheetId="1" hidden="1">#REF!</definedName>
    <definedName name="Иссиқхона" localSheetId="6" hidden="1">#REF!</definedName>
    <definedName name="Иссиқхона" localSheetId="3" hidden="1">#REF!</definedName>
    <definedName name="Иссиқхона" localSheetId="2" hidden="1">#REF!</definedName>
    <definedName name="Иссиқхона" hidden="1">#REF!</definedName>
    <definedName name="ИУЕ" localSheetId="5" hidden="1">#REF!</definedName>
    <definedName name="ИУЕ" localSheetId="3" hidden="1">#REF!</definedName>
    <definedName name="ИУЕ" localSheetId="2" hidden="1">#REF!</definedName>
    <definedName name="ИУЕ" hidden="1">#REF!</definedName>
    <definedName name="ишишилртшлрт" localSheetId="0" hidden="1">#REF!</definedName>
    <definedName name="ишишилртшлрт" localSheetId="5" hidden="1">#REF!</definedName>
    <definedName name="ишишилртшлрт" localSheetId="1" hidden="1">#REF!</definedName>
    <definedName name="ишишилртшлрт" localSheetId="6" hidden="1">#REF!</definedName>
    <definedName name="ишишилртшлрт" localSheetId="3" hidden="1">#REF!</definedName>
    <definedName name="ишишилртшлрт" localSheetId="2" hidden="1">#REF!</definedName>
    <definedName name="ишишилртшлрт" hidden="1">#REF!</definedName>
    <definedName name="ЙЙЙЙ" localSheetId="0" hidden="1">#REF!</definedName>
    <definedName name="ЙЙЙЙ" localSheetId="5" hidden="1">#REF!</definedName>
    <definedName name="ЙЙЙЙ" localSheetId="1" hidden="1">#REF!</definedName>
    <definedName name="ЙЙЙЙ" localSheetId="6" hidden="1">#REF!</definedName>
    <definedName name="ЙЙЙЙ" localSheetId="3" hidden="1">#REF!</definedName>
    <definedName name="ЙЙЙЙ" localSheetId="2" hidden="1">#REF!</definedName>
    <definedName name="ЙЙЙЙ" hidden="1">#REF!</definedName>
    <definedName name="йййййй" localSheetId="0" hidden="1">#REF!</definedName>
    <definedName name="йййййй" localSheetId="5" hidden="1">#REF!</definedName>
    <definedName name="йййййй" localSheetId="1" hidden="1">#REF!</definedName>
    <definedName name="йййййй" localSheetId="6" hidden="1">#REF!</definedName>
    <definedName name="йййййй" localSheetId="3" hidden="1">#REF!</definedName>
    <definedName name="йййййй" localSheetId="2" hidden="1">#REF!</definedName>
    <definedName name="йййййй" hidden="1">#REF!</definedName>
    <definedName name="Карбамид" localSheetId="0" hidden="1">{"'Monthly 1997'!$A$3:$S$89"}</definedName>
    <definedName name="Карбамид" localSheetId="5" hidden="1">{"'Monthly 1997'!$A$3:$S$89"}</definedName>
    <definedName name="Карбамид" localSheetId="1" hidden="1">{"'Monthly 1997'!$A$3:$S$89"}</definedName>
    <definedName name="Карбамид" localSheetId="6" hidden="1">{"'Monthly 1997'!$A$3:$S$89"}</definedName>
    <definedName name="Карбамид" localSheetId="3" hidden="1">{"'Monthly 1997'!$A$3:$S$89"}</definedName>
    <definedName name="Карбамид" localSheetId="2" hidden="1">{"'Monthly 1997'!$A$3:$S$89"}</definedName>
    <definedName name="Карбамид" hidden="1">{"'Monthly 1997'!$A$3:$S$89"}</definedName>
    <definedName name="Кашкадарья" localSheetId="0" hidden="1">#REF!</definedName>
    <definedName name="Кашкадарья" localSheetId="5" hidden="1">#REF!</definedName>
    <definedName name="Кашкадарья" localSheetId="1" hidden="1">#REF!</definedName>
    <definedName name="Кашкадарья" localSheetId="6" hidden="1">#REF!</definedName>
    <definedName name="Кашкадарья" localSheetId="3" hidden="1">#REF!</definedName>
    <definedName name="Кашкадарья" localSheetId="2" hidden="1">#REF!</definedName>
    <definedName name="Кашкадарья" hidden="1">#REF!</definedName>
    <definedName name="кепвкпвракрееапорпе" localSheetId="0" hidden="1">#REF!</definedName>
    <definedName name="кепвкпвракрееапорпе" localSheetId="5" hidden="1">#REF!</definedName>
    <definedName name="кепвкпвракрееапорпе" localSheetId="1" hidden="1">#REF!</definedName>
    <definedName name="кепвкпвракрееапорпе" localSheetId="6" hidden="1">#REF!</definedName>
    <definedName name="кепвкпвракрееапорпе" localSheetId="3" hidden="1">#REF!</definedName>
    <definedName name="кепвкпвракрееапорпе" localSheetId="2" hidden="1">#REF!</definedName>
    <definedName name="кепвкпвракрееапорпе" hidden="1">#REF!</definedName>
    <definedName name="кер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ер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ер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ер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ер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ер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localSheetId="5" hidden="1">#REF!,#REF!,#REF!,#REF!</definedName>
    <definedName name="кккк" localSheetId="1" hidden="1">#REF!,#REF!,#REF!,#REF!</definedName>
    <definedName name="кккк" localSheetId="6" hidden="1">#REF!,#REF!,#REF!,#REF!</definedName>
    <definedName name="кккк" localSheetId="3" hidden="1">#REF!,#REF!,#REF!,#REF!</definedName>
    <definedName name="кккк" localSheetId="2" hidden="1">#REF!,#REF!,#REF!,#REF!</definedName>
    <definedName name="кккк" hidden="1">#REF!,#REF!,#REF!,#REF!</definedName>
    <definedName name="ккккк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кк" localSheetId="0" hidden="1">#REF!</definedName>
    <definedName name="ккккккккк" localSheetId="5" hidden="1">#REF!</definedName>
    <definedName name="ккккккккк" localSheetId="1" hidden="1">#REF!</definedName>
    <definedName name="ккккккккк" localSheetId="6" hidden="1">#REF!</definedName>
    <definedName name="ккккккккк" localSheetId="3" hidden="1">#REF!</definedName>
    <definedName name="ккккккккк" localSheetId="2" hidden="1">#REF!</definedName>
    <definedName name="ккккккккк" hidden="1">#REF!</definedName>
    <definedName name="кпвпак" localSheetId="0" hidden="1">#REF!</definedName>
    <definedName name="кпвпак" localSheetId="5" hidden="1">#REF!</definedName>
    <definedName name="кпвпак" localSheetId="1" hidden="1">#REF!</definedName>
    <definedName name="кпвпак" localSheetId="6" hidden="1">#REF!</definedName>
    <definedName name="кпвпак" localSheetId="3" hidden="1">#REF!</definedName>
    <definedName name="кпвпак" localSheetId="2" hidden="1">#REF!</definedName>
    <definedName name="кпвпак" hidden="1">#REF!</definedName>
    <definedName name="кпеувпеккепекрпеак" localSheetId="0" hidden="1">#REF!</definedName>
    <definedName name="кпеувпеккепекрпеак" localSheetId="5" hidden="1">#REF!</definedName>
    <definedName name="кпеувпеккепекрпеак" localSheetId="1" hidden="1">#REF!</definedName>
    <definedName name="кпеувпеккепекрпеак" localSheetId="6" hidden="1">#REF!</definedName>
    <definedName name="кпеувпеккепекрпеак" localSheetId="3" hidden="1">#REF!</definedName>
    <definedName name="кпеувпеккепекрпеак" localSheetId="2" hidden="1">#REF!</definedName>
    <definedName name="кпеувпеккепекрпеак" hidden="1">#REF!</definedName>
    <definedName name="куподлоқпждлвао" localSheetId="5" hidden="1">#REF!</definedName>
    <definedName name="куподлоқпждлвао" localSheetId="1" hidden="1">#REF!</definedName>
    <definedName name="куподлоқпждлвао" localSheetId="6" hidden="1">#REF!</definedName>
    <definedName name="куподлоқпждлвао" localSheetId="3" hidden="1">#REF!</definedName>
    <definedName name="куподлоқпждлвао" localSheetId="2" hidden="1">#REF!</definedName>
    <definedName name="куподлоқпждлвао" hidden="1">#REF!</definedName>
    <definedName name="қ" localSheetId="5" hidden="1">#REF!</definedName>
    <definedName name="қ" localSheetId="3" hidden="1">#REF!</definedName>
    <definedName name="қ" localSheetId="2" hidden="1">#REF!</definedName>
    <definedName name="қ" hidden="1">#REF!</definedName>
    <definedName name="қамвқамвпмавпмвмав" localSheetId="0" hidden="1">#REF!</definedName>
    <definedName name="қамвқамвпмавпмвмав" localSheetId="5" hidden="1">#REF!</definedName>
    <definedName name="қамвқамвпмавпмвмав" localSheetId="1" hidden="1">#REF!</definedName>
    <definedName name="қамвқамвпмавпмвмав" localSheetId="6" hidden="1">#REF!</definedName>
    <definedName name="қамвқамвпмавпмвмав" localSheetId="3" hidden="1">#REF!</definedName>
    <definedName name="қамвқамвпмавпмвмав" localSheetId="2" hidden="1">#REF!</definedName>
    <definedName name="қамвқамвпмавпмвмав" hidden="1">#REF!</definedName>
    <definedName name="қвавқа" localSheetId="0" hidden="1">#REF!</definedName>
    <definedName name="қвавқа" localSheetId="5" hidden="1">#REF!</definedName>
    <definedName name="қвавқа" localSheetId="1" hidden="1">#REF!</definedName>
    <definedName name="қвавқа" localSheetId="6" hidden="1">#REF!</definedName>
    <definedName name="қвавқа" localSheetId="3" hidden="1">#REF!</definedName>
    <definedName name="қвавқа" localSheetId="2" hidden="1">#REF!</definedName>
    <definedName name="қвавқа" hidden="1">#REF!</definedName>
    <definedName name="қвавқасвқвқсвқ" localSheetId="0" hidden="1">{#N/A,#N/A,TRUE,"일정"}</definedName>
    <definedName name="қвавқасвқвқсвқ" localSheetId="5" hidden="1">{#N/A,#N/A,TRUE,"일정"}</definedName>
    <definedName name="қвавқасвқвқсвқ" localSheetId="1" hidden="1">{#N/A,#N/A,TRUE,"일정"}</definedName>
    <definedName name="қвавқасвқвқсвқ" localSheetId="6" hidden="1">{#N/A,#N/A,TRUE,"일정"}</definedName>
    <definedName name="қвавқасвқвқсвқ" localSheetId="3" hidden="1">{#N/A,#N/A,TRUE,"일정"}</definedName>
    <definedName name="қвавқасвқвқсвқ" localSheetId="2" hidden="1">{#N/A,#N/A,TRUE,"일정"}</definedName>
    <definedName name="қвавқасвқвқсвқ" hidden="1">{#N/A,#N/A,TRUE,"일정"}</definedName>
    <definedName name="қвавпмвпвапиакиакетиеап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впмвпвапиакиакетиеап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впмвпвапиакиакетиеап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впмвпвапиакиакетиеап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впмвпвапиакиакетиеап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впмвпвапиакиакетиеап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авмвмав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авмвмав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авмвмав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авмвмав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авмвмав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localSheetId="5" hidden="1">#REF!</definedName>
    <definedName name="қвақвавпмаирптенр" localSheetId="1" hidden="1">#REF!</definedName>
    <definedName name="қвақвавпмаирптенр" localSheetId="6" hidden="1">#REF!</definedName>
    <definedName name="қвақвавпмаирптенр" localSheetId="3" hidden="1">#REF!</definedName>
    <definedName name="қвақвавпмаирптенр" localSheetId="2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localSheetId="5" hidden="1">#REF!</definedName>
    <definedName name="қвақвақвақвақавпапқ" localSheetId="1" hidden="1">#REF!</definedName>
    <definedName name="қвақвақвақвақавпапқ" localSheetId="6" hidden="1">#REF!</definedName>
    <definedName name="қвақвақвақвақавпапқ" localSheetId="3" hidden="1">#REF!</definedName>
    <definedName name="қвақвақвақвақавпапқ" localSheetId="2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localSheetId="5" hidden="1">#REF!</definedName>
    <definedName name="қвақвамқвамқвамвқ" localSheetId="1" hidden="1">#REF!</definedName>
    <definedName name="қвақвамқвамқвамвқ" localSheetId="6" hidden="1">#REF!</definedName>
    <definedName name="қвақвамқвамқвамвқ" localSheetId="3" hidden="1">#REF!</definedName>
    <definedName name="қвақвамқвамқвамвқ" localSheetId="2" hidden="1">#REF!</definedName>
    <definedName name="қвақвамқвамқвамвқ" hidden="1">#REF!</definedName>
    <definedName name="қвақвапмвпмва" localSheetId="0" hidden="1">#REF!</definedName>
    <definedName name="қвақвапмвпмва" localSheetId="5" hidden="1">#REF!</definedName>
    <definedName name="қвақвапмвпмва" localSheetId="1" hidden="1">#REF!</definedName>
    <definedName name="қвақвапмвпмва" localSheetId="6" hidden="1">#REF!</definedName>
    <definedName name="қвақвапмвпмва" localSheetId="3" hidden="1">#REF!</definedName>
    <definedName name="қвақвапмвпмва" localSheetId="2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localSheetId="5" hidden="1">#REF!</definedName>
    <definedName name="қвамавамвамавмвамавама" localSheetId="1" hidden="1">#REF!</definedName>
    <definedName name="қвамавамвамавмвамавама" localSheetId="6" hidden="1">#REF!</definedName>
    <definedName name="қвамавамвамавмвамавама" localSheetId="3" hidden="1">#REF!</definedName>
    <definedName name="қвамавамвамавмвамавама" localSheetId="2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localSheetId="5" hidden="1">#REF!</definedName>
    <definedName name="қвапқвпавқапмв" localSheetId="1" hidden="1">#REF!</definedName>
    <definedName name="қвапқвпавқапмв" localSheetId="6" hidden="1">#REF!</definedName>
    <definedName name="қвапқвпавқапмв" localSheetId="3" hidden="1">#REF!</definedName>
    <definedName name="қвапқвпавқапмв" localSheetId="2" hidden="1">#REF!</definedName>
    <definedName name="қвапқвпавқапмв" hidden="1">#REF!</definedName>
    <definedName name="қсвқсавқмсвамва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свқсавқмсвамва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свқсавқмсвамва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свқсавқмсвамва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свқсавқмсвамва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свқсавқмсвамва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фвфқавақақ" localSheetId="0" hidden="1">#REF!</definedName>
    <definedName name="қфвфқавақақ" localSheetId="5" hidden="1">#REF!</definedName>
    <definedName name="қфвфқавақақ" localSheetId="1" hidden="1">#REF!</definedName>
    <definedName name="қфвфқавақақ" localSheetId="6" hidden="1">#REF!</definedName>
    <definedName name="қфвфқавақақ" localSheetId="3" hidden="1">#REF!</definedName>
    <definedName name="қфвфқавақақ" localSheetId="2" hidden="1">#REF!</definedName>
    <definedName name="қфвфқавақақ" hidden="1">#REF!</definedName>
    <definedName name="лдж" localSheetId="0" hidden="1">{"'Monthly 1997'!$A$3:$S$89"}</definedName>
    <definedName name="лдж" localSheetId="5" hidden="1">{"'Monthly 1997'!$A$3:$S$89"}</definedName>
    <definedName name="лдж" localSheetId="1" hidden="1">{"'Monthly 1997'!$A$3:$S$89"}</definedName>
    <definedName name="лдж" localSheetId="6" hidden="1">{"'Monthly 1997'!$A$3:$S$89"}</definedName>
    <definedName name="лдж" localSheetId="3" hidden="1">{"'Monthly 1997'!$A$3:$S$89"}</definedName>
    <definedName name="лдж" localSheetId="2" hidden="1">{"'Monthly 1997'!$A$3:$S$89"}</definedName>
    <definedName name="лдж" hidden="1">{"'Monthly 1997'!$A$3:$S$89"}</definedName>
    <definedName name="ЛЛЛЛ" localSheetId="0" hidden="1">#REF!</definedName>
    <definedName name="ЛЛЛЛ" localSheetId="5" hidden="1">#REF!</definedName>
    <definedName name="ЛЛЛЛ" localSheetId="1" hidden="1">#REF!</definedName>
    <definedName name="ЛЛЛЛ" localSheetId="6" hidden="1">#REF!</definedName>
    <definedName name="ЛЛЛЛ" localSheetId="3" hidden="1">#REF!</definedName>
    <definedName name="ЛЛЛЛ" localSheetId="2" hidden="1">#REF!</definedName>
    <definedName name="ЛЛЛЛ" hidden="1">#REF!</definedName>
    <definedName name="л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ш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ш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ш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вчапмвапмвапмв" localSheetId="0" hidden="1">#REF!</definedName>
    <definedName name="мвчапмвапмвапмв" localSheetId="5" hidden="1">#REF!</definedName>
    <definedName name="мвчапмвапмвапмв" localSheetId="1" hidden="1">#REF!</definedName>
    <definedName name="мвчапмвапмвапмв" localSheetId="6" hidden="1">#REF!</definedName>
    <definedName name="мвчапмвапмвапмв" localSheetId="3" hidden="1">#REF!</definedName>
    <definedName name="мвчапмвапмвапмв" localSheetId="2" hidden="1">#REF!</definedName>
    <definedName name="мвчапмвапмвапмв" hidden="1">#REF!</definedName>
    <definedName name="мес" localSheetId="0" hidden="1">{"'Monthly 1997'!$A$3:$S$89"}</definedName>
    <definedName name="мес" localSheetId="5" hidden="1">{"'Monthly 1997'!$A$3:$S$89"}</definedName>
    <definedName name="мес" localSheetId="1" hidden="1">{"'Monthly 1997'!$A$3:$S$89"}</definedName>
    <definedName name="мес" localSheetId="6" hidden="1">{"'Monthly 1997'!$A$3:$S$89"}</definedName>
    <definedName name="мес" localSheetId="3" hidden="1">{"'Monthly 1997'!$A$3:$S$89"}</definedName>
    <definedName name="мес" localSheetId="2" hidden="1">{"'Monthly 1997'!$A$3:$S$89"}</definedName>
    <definedName name="мес" hidden="1">{"'Monthly 1997'!$A$3:$S$89"}</definedName>
    <definedName name="мес1" localSheetId="0" hidden="1">{"'Monthly 1997'!$A$3:$S$89"}</definedName>
    <definedName name="мес1" localSheetId="5" hidden="1">{"'Monthly 1997'!$A$3:$S$89"}</definedName>
    <definedName name="мес1" localSheetId="1" hidden="1">{"'Monthly 1997'!$A$3:$S$89"}</definedName>
    <definedName name="мес1" localSheetId="6" hidden="1">{"'Monthly 1997'!$A$3:$S$89"}</definedName>
    <definedName name="мес1" localSheetId="3" hidden="1">{"'Monthly 1997'!$A$3:$S$89"}</definedName>
    <definedName name="мес1" localSheetId="2" hidden="1">{"'Monthly 1997'!$A$3:$S$89"}</definedName>
    <definedName name="мес1" hidden="1">{"'Monthly 1997'!$A$3:$S$89"}</definedName>
    <definedName name="мин.эк." localSheetId="0" hidden="1">{#N/A,#N/A,FALSE,"Aging Summary";#N/A,#N/A,FALSE,"Ratio Analysis";#N/A,#N/A,FALSE,"Test 120 Day Accts";#N/A,#N/A,FALSE,"Tickmarks"}</definedName>
    <definedName name="мин.эк." localSheetId="5" hidden="1">{#N/A,#N/A,FALSE,"Aging Summary";#N/A,#N/A,FALSE,"Ratio Analysis";#N/A,#N/A,FALSE,"Test 120 Day Accts";#N/A,#N/A,FALSE,"Tickmarks"}</definedName>
    <definedName name="мин.эк." localSheetId="1" hidden="1">{#N/A,#N/A,FALSE,"Aging Summary";#N/A,#N/A,FALSE,"Ratio Analysis";#N/A,#N/A,FALSE,"Test 120 Day Accts";#N/A,#N/A,FALSE,"Tickmarks"}</definedName>
    <definedName name="мин.эк." localSheetId="6" hidden="1">{#N/A,#N/A,FALSE,"Aging Summary";#N/A,#N/A,FALSE,"Ratio Analysis";#N/A,#N/A,FALSE,"Test 120 Day Accts";#N/A,#N/A,FALSE,"Tickmarks"}</definedName>
    <definedName name="мин.эк." localSheetId="3" hidden="1">{#N/A,#N/A,FALSE,"Aging Summary";#N/A,#N/A,FALSE,"Ratio Analysis";#N/A,#N/A,FALSE,"Test 120 Day Accts";#N/A,#N/A,FALSE,"Tickmarks"}</definedName>
    <definedName name="мин.эк." localSheetId="2" hidden="1">{#N/A,#N/A,FALSE,"Aging Summary";#N/A,#N/A,FALSE,"Ratio Analysis";#N/A,#N/A,FALSE,"Test 120 Day Accts";#N/A,#N/A,FALSE,"Tickmarks"}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localSheetId="5" hidden="1">#REF!</definedName>
    <definedName name="Минфин" localSheetId="1" hidden="1">#REF!</definedName>
    <definedName name="Минфин" localSheetId="6" hidden="1">#REF!</definedName>
    <definedName name="Минфин" localSheetId="3" hidden="1">#REF!</definedName>
    <definedName name="Минфин" localSheetId="2" hidden="1">#REF!</definedName>
    <definedName name="Минфин" hidden="1">#REF!</definedName>
    <definedName name="мпвапмиаа" localSheetId="0" hidden="1">#REF!</definedName>
    <definedName name="мпвапмиаа" localSheetId="5" hidden="1">#REF!</definedName>
    <definedName name="мпвапмиаа" localSheetId="1" hidden="1">#REF!</definedName>
    <definedName name="мпвапмиаа" localSheetId="6" hidden="1">#REF!</definedName>
    <definedName name="мпвапмиаа" localSheetId="3" hidden="1">#REF!</definedName>
    <definedName name="мпвапмиаа" localSheetId="2" hidden="1">#REF!</definedName>
    <definedName name="мпвапмиаа" hidden="1">#REF!</definedName>
    <definedName name="нар26" hidden="1">#N/A</definedName>
    <definedName name="Ноябрь" localSheetId="0" hidden="1">{#N/A,#N/A,TRUE,"일정"}</definedName>
    <definedName name="Ноябрь" localSheetId="5" hidden="1">{#N/A,#N/A,TRUE,"일정"}</definedName>
    <definedName name="Ноябрь" localSheetId="1" hidden="1">{#N/A,#N/A,TRUE,"일정"}</definedName>
    <definedName name="Ноябрь" localSheetId="6" hidden="1">{#N/A,#N/A,TRUE,"일정"}</definedName>
    <definedName name="Ноябрь" localSheetId="3" hidden="1">{#N/A,#N/A,TRUE,"일정"}</definedName>
    <definedName name="Ноябрь" localSheetId="2" hidden="1">{#N/A,#N/A,TRUE,"일정"}</definedName>
    <definedName name="Ноябрь" hidden="1">{#N/A,#N/A,TRUE,"일정"}</definedName>
    <definedName name="нрернен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рерненр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рернен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рерненр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рернен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рернен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Area" localSheetId="0">Манзилли!$C$1:$AG$48</definedName>
    <definedName name="_xlnm.Print_Area" localSheetId="5">'Манзилли (2)'!$C$1:$AD$1203</definedName>
    <definedName name="_xlnm.Print_Area" localSheetId="1">СВОД!$A$1:$H$29</definedName>
    <definedName name="_xlnm.Print_Area" localSheetId="6">'СВОД (2)'!$A$1:$H$19</definedName>
    <definedName name="_xlnm.Print_Area" localSheetId="3">'СВОД (3)'!$A$1:$H$32</definedName>
    <definedName name="_xlnm.Print_Area" localSheetId="2">'СВОД (4)'!$A$1:$E$21</definedName>
    <definedName name="областя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ластя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ластя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ластя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ластя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ластя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бъем_Нефть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бъем_Нефть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бъем_Нефть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бъем_Нефть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бъем_Нефть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localSheetId="5" hidden="1">#REF!</definedName>
    <definedName name="олма" localSheetId="1" hidden="1">#REF!</definedName>
    <definedName name="олма" localSheetId="6" hidden="1">#REF!</definedName>
    <definedName name="олма" localSheetId="3" hidden="1">#REF!</definedName>
    <definedName name="олма" localSheetId="2" hidden="1">#REF!</definedName>
    <definedName name="олма" hidden="1">#REF!</definedName>
    <definedName name="олмалик" localSheetId="0" hidden="1">#REF!</definedName>
    <definedName name="олмалик" localSheetId="5" hidden="1">#REF!</definedName>
    <definedName name="олмалик" localSheetId="1" hidden="1">#REF!</definedName>
    <definedName name="олмалик" localSheetId="6" hidden="1">#REF!</definedName>
    <definedName name="олмалик" localSheetId="3" hidden="1">#REF!</definedName>
    <definedName name="олмалик" localSheetId="2" hidden="1">#REF!</definedName>
    <definedName name="олмалик" hidden="1">#REF!</definedName>
    <definedName name="ольга" localSheetId="0" hidden="1">{#N/A,#N/A,FALSE,"BODY"}</definedName>
    <definedName name="ольга" localSheetId="5" hidden="1">{#N/A,#N/A,FALSE,"BODY"}</definedName>
    <definedName name="ольга" localSheetId="1" hidden="1">{#N/A,#N/A,FALSE,"BODY"}</definedName>
    <definedName name="ольга" localSheetId="6" hidden="1">{#N/A,#N/A,FALSE,"BODY"}</definedName>
    <definedName name="ольга" localSheetId="3" hidden="1">{#N/A,#N/A,FALSE,"BODY"}</definedName>
    <definedName name="ольга" localSheetId="2" hidden="1">{#N/A,#N/A,FALSE,"BODY"}</definedName>
    <definedName name="ольга" hidden="1">{#N/A,#N/A,FALSE,"BODY"}</definedName>
    <definedName name="оо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localSheetId="5" hidden="1">#REF!</definedName>
    <definedName name="ооллолол" localSheetId="1" hidden="1">#REF!</definedName>
    <definedName name="ооллолол" localSheetId="6" hidden="1">#REF!</definedName>
    <definedName name="ооллолол" localSheetId="3" hidden="1">#REF!</definedName>
    <definedName name="ооллолол" localSheetId="2" hidden="1">#REF!</definedName>
    <definedName name="ооллолол" hidden="1">#REF!</definedName>
    <definedName name="ооооо" localSheetId="0" hidden="1">#REF!,#REF!,#REF!,#REF!</definedName>
    <definedName name="ооооо" localSheetId="5" hidden="1">#REF!,#REF!,#REF!,#REF!</definedName>
    <definedName name="ооооо" localSheetId="1" hidden="1">#REF!,#REF!,#REF!,#REF!</definedName>
    <definedName name="ооооо" localSheetId="6" hidden="1">#REF!,#REF!,#REF!,#REF!</definedName>
    <definedName name="ооооо" localSheetId="3" hidden="1">#REF!,#REF!,#REF!,#REF!</definedName>
    <definedName name="ооооо" localSheetId="2" hidden="1">#REF!,#REF!,#REF!,#REF!</definedName>
    <definedName name="ооооо" hidden="1">#REF!,#REF!,#REF!,#REF!</definedName>
    <definedName name="оооооо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оо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оо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оо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оо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оо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оо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рлеолперопркп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рлролт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рлролт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рлролт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рлролт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рлролт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тстав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тста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тстав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тстав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тстав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localSheetId="0" hidden="1">{#N/A,#N/A,TRUE,"일정"}</definedName>
    <definedName name="папапа" localSheetId="5" hidden="1">{#N/A,#N/A,TRUE,"일정"}</definedName>
    <definedName name="папапа" localSheetId="1" hidden="1">{#N/A,#N/A,TRUE,"일정"}</definedName>
    <definedName name="папапа" localSheetId="6" hidden="1">{#N/A,#N/A,TRUE,"일정"}</definedName>
    <definedName name="папапа" localSheetId="3" hidden="1">{#N/A,#N/A,TRUE,"일정"}</definedName>
    <definedName name="папапа" localSheetId="2" hidden="1">{#N/A,#N/A,TRUE,"일정"}</definedName>
    <definedName name="папапа" hidden="1">{#N/A,#N/A,TRUE,"일정"}</definedName>
    <definedName name="парапр" localSheetId="0" hidden="1">#REF!</definedName>
    <definedName name="парапр" localSheetId="5" hidden="1">#REF!</definedName>
    <definedName name="парапр" localSheetId="1" hidden="1">#REF!</definedName>
    <definedName name="парапр" localSheetId="6" hidden="1">#REF!</definedName>
    <definedName name="парапр" localSheetId="3" hidden="1">#REF!</definedName>
    <definedName name="парапр" localSheetId="2" hidden="1">#REF!</definedName>
    <definedName name="парапр" hidden="1">#REF!</definedName>
    <definedName name="пароопвслв" localSheetId="0" hidden="1">#REF!</definedName>
    <definedName name="пароопвслв" localSheetId="5" hidden="1">#REF!</definedName>
    <definedName name="пароопвслв" localSheetId="1" hidden="1">#REF!</definedName>
    <definedName name="пароопвслв" localSheetId="6" hidden="1">#REF!</definedName>
    <definedName name="пароопвслв" localSheetId="3" hidden="1">#REF!</definedName>
    <definedName name="пароопвслв" localSheetId="2" hidden="1">#REF!</definedName>
    <definedName name="пароопвслв" hidden="1">#REF!</definedName>
    <definedName name="перкепепиеие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еркепепиеие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еркепепиеие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еркепепиеие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еркепепиеие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еркепепиеие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кп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к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кп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кп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кп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localSheetId="5" hidden="1">#REF!</definedName>
    <definedName name="пқвапвпаипавп" localSheetId="1" hidden="1">#REF!</definedName>
    <definedName name="пқвапвпаипавп" localSheetId="6" hidden="1">#REF!</definedName>
    <definedName name="пқвапвпаипавп" localSheetId="3" hidden="1">#REF!</definedName>
    <definedName name="пқвапвпаипавп" localSheetId="2" hidden="1">#REF!</definedName>
    <definedName name="пқвапвпаипавп" hidden="1">#REF!</definedName>
    <definedName name="пп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ррап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пррап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пррап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пррап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пррап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пррап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localSheetId="5" hidden="1">#REF!</definedName>
    <definedName name="пракераераерт" localSheetId="1" hidden="1">#REF!</definedName>
    <definedName name="пракераераерт" localSheetId="6" hidden="1">#REF!</definedName>
    <definedName name="пракераераерт" localSheetId="3" hidden="1">#REF!</definedName>
    <definedName name="пракераераерт" localSheetId="2" hidden="1">#REF!</definedName>
    <definedName name="пракераераерт" hidden="1">#REF!</definedName>
    <definedName name="прапрп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апрпра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апрпр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апрпра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апрпр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апрпр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localSheetId="5" hidden="1">#REF!</definedName>
    <definedName name="прлвадп" localSheetId="1" hidden="1">#REF!</definedName>
    <definedName name="прлвадп" localSheetId="6" hidden="1">#REF!</definedName>
    <definedName name="прлвадп" localSheetId="3" hidden="1">#REF!</definedName>
    <definedName name="прлвадп" localSheetId="2" hidden="1">#REF!</definedName>
    <definedName name="прлвадп" hidden="1">#REF!</definedName>
    <definedName name="проба" localSheetId="0" hidden="1">#REF!,#REF!</definedName>
    <definedName name="проба" localSheetId="5" hidden="1">#REF!,#REF!</definedName>
    <definedName name="проба" localSheetId="1" hidden="1">#REF!,#REF!</definedName>
    <definedName name="проба" localSheetId="6" hidden="1">#REF!,#REF!</definedName>
    <definedName name="проба" localSheetId="3" hidden="1">#REF!,#REF!</definedName>
    <definedName name="проба" localSheetId="2" hidden="1">#REF!,#REF!</definedName>
    <definedName name="проба" hidden="1">#REF!,#REF!</definedName>
    <definedName name="ПРОМ" localSheetId="0" hidden="1">#REF!</definedName>
    <definedName name="ПРОМ" localSheetId="5" hidden="1">#REF!</definedName>
    <definedName name="ПРОМ" localSheetId="1" hidden="1">#REF!</definedName>
    <definedName name="ПРОМ" localSheetId="6" hidden="1">#REF!</definedName>
    <definedName name="ПРОМ" localSheetId="3" hidden="1">#REF!</definedName>
    <definedName name="ПРОМ" localSheetId="2" hidden="1">#REF!</definedName>
    <definedName name="ПРОМ" hidden="1">#REF!</definedName>
    <definedName name="прпрп" localSheetId="0" hidden="1">#REF!,#REF!,#REF!,#REF!</definedName>
    <definedName name="прпрп" localSheetId="5" hidden="1">#REF!,#REF!,#REF!,#REF!</definedName>
    <definedName name="прпрп" localSheetId="1" hidden="1">#REF!,#REF!,#REF!,#REF!</definedName>
    <definedName name="прпрп" localSheetId="6" hidden="1">#REF!,#REF!,#REF!,#REF!</definedName>
    <definedName name="прпрп" localSheetId="3" hidden="1">#REF!,#REF!,#REF!,#REF!</definedName>
    <definedName name="прпрп" localSheetId="2" hidden="1">#REF!,#REF!,#REF!,#REF!</definedName>
    <definedName name="прпрп" hidden="1">#REF!,#REF!,#REF!,#REF!</definedName>
    <definedName name="прпрпрпрпрпрпрпрпрп" localSheetId="0" hidden="1">{"'Monthly 1997'!$A$3:$S$89"}</definedName>
    <definedName name="прпрпрпрпрпрпрпрпрп" localSheetId="5" hidden="1">{"'Monthly 1997'!$A$3:$S$89"}</definedName>
    <definedName name="прпрпрпрпрпрпрпрпрп" localSheetId="1" hidden="1">{"'Monthly 1997'!$A$3:$S$89"}</definedName>
    <definedName name="прпрпрпрпрпрпрпрпрп" localSheetId="6" hidden="1">{"'Monthly 1997'!$A$3:$S$89"}</definedName>
    <definedName name="прпрпрпрпрпрпрпрпрп" localSheetId="3" hidden="1">{"'Monthly 1997'!$A$3:$S$89"}</definedName>
    <definedName name="прпрпрпрпрпрпрпрпрп" localSheetId="2" hidden="1">{"'Monthly 1997'!$A$3:$S$89"}</definedName>
    <definedName name="прпрпрпрпрпрпрпрпрп" hidden="1">{"'Monthly 1997'!$A$3:$S$89"}</definedName>
    <definedName name="р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апортбднеоренор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апортбднеорено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апортбднеоренор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апортбднеорено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апортбднеорено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localSheetId="0" hidden="1">{#N/A,#N/A,TRUE,"일정"}</definedName>
    <definedName name="рекрке" localSheetId="5" hidden="1">{#N/A,#N/A,TRUE,"일정"}</definedName>
    <definedName name="рекрке" localSheetId="1" hidden="1">{#N/A,#N/A,TRUE,"일정"}</definedName>
    <definedName name="рекрке" localSheetId="6" hidden="1">{#N/A,#N/A,TRUE,"일정"}</definedName>
    <definedName name="рекрке" localSheetId="3" hidden="1">{#N/A,#N/A,TRUE,"일정"}</definedName>
    <definedName name="рекрке" localSheetId="2" hidden="1">{#N/A,#N/A,TRUE,"일정"}</definedName>
    <definedName name="рекрке" hidden="1">{#N/A,#N/A,TRUE,"일정"}</definedName>
    <definedName name="ререррее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реррее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реррее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реррее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реррее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реррее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ма" localSheetId="0" hidden="1">#REF!</definedName>
    <definedName name="рома" localSheetId="5" hidden="1">#REF!</definedName>
    <definedName name="рома" localSheetId="1" hidden="1">#REF!</definedName>
    <definedName name="рома" localSheetId="6" hidden="1">#REF!</definedName>
    <definedName name="рома" localSheetId="3" hidden="1">#REF!</definedName>
    <definedName name="рома" localSheetId="2" hidden="1">#REF!</definedName>
    <definedName name="рома" hidden="1">#REF!</definedName>
    <definedName name="ропропрп" hidden="1">"C:\Windows\Рабочий стол\ПК-17-2002\Шурчи.xls"</definedName>
    <definedName name="рорро" localSheetId="0" hidden="1">{#N/A,#N/A,FALSE,"BODY"}</definedName>
    <definedName name="рорро" localSheetId="5" hidden="1">{#N/A,#N/A,FALSE,"BODY"}</definedName>
    <definedName name="рорро" localSheetId="1" hidden="1">{#N/A,#N/A,FALSE,"BODY"}</definedName>
    <definedName name="рорро" localSheetId="6" hidden="1">{#N/A,#N/A,FALSE,"BODY"}</definedName>
    <definedName name="рорро" localSheetId="3" hidden="1">{#N/A,#N/A,FALSE,"BODY"}</definedName>
    <definedName name="рорро" localSheetId="2" hidden="1">{#N/A,#N/A,FALSE,"BODY"}</definedName>
    <definedName name="рорро" hidden="1">{#N/A,#N/A,FALSE,"BODY"}</definedName>
    <definedName name="рп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localSheetId="5" hidden="1">#REF!</definedName>
    <definedName name="рпа" localSheetId="1" hidden="1">#REF!</definedName>
    <definedName name="рпа" localSheetId="6" hidden="1">#REF!</definedName>
    <definedName name="рпа" localSheetId="3" hidden="1">#REF!</definedName>
    <definedName name="рпа" localSheetId="2" hidden="1">#REF!</definedName>
    <definedName name="рпа" hidden="1">#REF!</definedName>
    <definedName name="РУЗ123" localSheetId="0" hidden="1">#REF!</definedName>
    <definedName name="РУЗ123" localSheetId="5" hidden="1">#REF!</definedName>
    <definedName name="РУЗ123" localSheetId="1" hidden="1">#REF!</definedName>
    <definedName name="РУЗ123" localSheetId="6" hidden="1">#REF!</definedName>
    <definedName name="РУЗ123" localSheetId="3" hidden="1">#REF!</definedName>
    <definedName name="РУЗ123" localSheetId="2" hidden="1">#REF!</definedName>
    <definedName name="РУЗ123" hidden="1">#REF!</definedName>
    <definedName name="РУз3" localSheetId="0" hidden="1">#REF!</definedName>
    <definedName name="РУз3" localSheetId="5" hidden="1">#REF!</definedName>
    <definedName name="РУз3" localSheetId="1" hidden="1">#REF!</definedName>
    <definedName name="РУз3" localSheetId="6" hidden="1">#REF!</definedName>
    <definedName name="РУз3" localSheetId="3" hidden="1">#REF!</definedName>
    <definedName name="РУз3" localSheetId="2" hidden="1">#REF!</definedName>
    <definedName name="РУз3" hidden="1">#REF!</definedName>
    <definedName name="с" localSheetId="0" hidden="1">#REF!</definedName>
    <definedName name="с" localSheetId="5" hidden="1">#REF!</definedName>
    <definedName name="с" localSheetId="1" hidden="1">#REF!</definedName>
    <definedName name="с" localSheetId="6" hidden="1">#REF!</definedName>
    <definedName name="с" localSheetId="3" hidden="1">#REF!</definedName>
    <definedName name="с" localSheetId="2" hidden="1">#REF!</definedName>
    <definedName name="с" hidden="1">#REF!</definedName>
    <definedName name="Сводни" localSheetId="0" hidden="1">{#N/A,#N/A,TRUE,"일정"}</definedName>
    <definedName name="Сводни" localSheetId="5" hidden="1">{#N/A,#N/A,TRUE,"일정"}</definedName>
    <definedName name="Сводни" localSheetId="1" hidden="1">{#N/A,#N/A,TRUE,"일정"}</definedName>
    <definedName name="Сводни" localSheetId="6" hidden="1">{#N/A,#N/A,TRUE,"일정"}</definedName>
    <definedName name="Сводни" localSheetId="3" hidden="1">{#N/A,#N/A,TRUE,"일정"}</definedName>
    <definedName name="Сводни" localSheetId="2" hidden="1">{#N/A,#N/A,TRUE,"일정"}</definedName>
    <definedName name="Сводни" hidden="1">{#N/A,#N/A,TRUE,"일정"}</definedName>
    <definedName name="сохалар" localSheetId="0" hidden="1">#REF!</definedName>
    <definedName name="сохалар" localSheetId="5" hidden="1">#REF!</definedName>
    <definedName name="сохалар" localSheetId="1" hidden="1">#REF!</definedName>
    <definedName name="сохалар" localSheetId="6" hidden="1">#REF!</definedName>
    <definedName name="сохалар" localSheetId="3" hidden="1">#REF!</definedName>
    <definedName name="сохалар" localSheetId="2" hidden="1">#REF!</definedName>
    <definedName name="сохалар" hidden="1">#REF!</definedName>
    <definedName name="сс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localSheetId="0" hidden="1">{"'Monthly 1997'!$A$3:$S$89"}</definedName>
    <definedName name="сс1" localSheetId="5" hidden="1">{"'Monthly 1997'!$A$3:$S$89"}</definedName>
    <definedName name="сс1" localSheetId="1" hidden="1">{"'Monthly 1997'!$A$3:$S$89"}</definedName>
    <definedName name="сс1" localSheetId="6" hidden="1">{"'Monthly 1997'!$A$3:$S$89"}</definedName>
    <definedName name="сс1" localSheetId="3" hidden="1">{"'Monthly 1997'!$A$3:$S$89"}</definedName>
    <definedName name="сс1" localSheetId="2" hidden="1">{"'Monthly 1997'!$A$3:$S$89"}</definedName>
    <definedName name="сс1" hidden="1">{"'Monthly 1997'!$A$3:$S$89"}</definedName>
    <definedName name="сс2" localSheetId="0" hidden="1">{"'Monthly 1997'!$A$3:$S$89"}</definedName>
    <definedName name="сс2" localSheetId="5" hidden="1">{"'Monthly 1997'!$A$3:$S$89"}</definedName>
    <definedName name="сс2" localSheetId="1" hidden="1">{"'Monthly 1997'!$A$3:$S$89"}</definedName>
    <definedName name="сс2" localSheetId="6" hidden="1">{"'Monthly 1997'!$A$3:$S$89"}</definedName>
    <definedName name="сс2" localSheetId="3" hidden="1">{"'Monthly 1997'!$A$3:$S$89"}</definedName>
    <definedName name="сс2" localSheetId="2" hidden="1">{"'Monthly 1997'!$A$3:$S$89"}</definedName>
    <definedName name="сс2" hidden="1">{"'Monthly 1997'!$A$3:$S$89"}</definedName>
    <definedName name="таблица1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аблица11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аблица1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аблица11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аблица1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аблица1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localSheetId="5" hidden="1">#REF!</definedName>
    <definedName name="Территории" localSheetId="1" hidden="1">#REF!</definedName>
    <definedName name="Территории" localSheetId="6" hidden="1">#REF!</definedName>
    <definedName name="Территории" localSheetId="3" hidden="1">#REF!</definedName>
    <definedName name="Территории" localSheetId="2" hidden="1">#REF!</definedName>
    <definedName name="Территории" hidden="1">#REF!</definedName>
    <definedName name="тмвюқт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localSheetId="5" hidden="1">#REF!</definedName>
    <definedName name="транспоовооов" localSheetId="1" hidden="1">#REF!</definedName>
    <definedName name="транспоовооов" localSheetId="6" hidden="1">#REF!</definedName>
    <definedName name="транспоовооов" localSheetId="3" hidden="1">#REF!</definedName>
    <definedName name="транспоовооов" localSheetId="2" hidden="1">#REF!</definedName>
    <definedName name="транспоовооов" hidden="1">#REF!</definedName>
    <definedName name="тт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ўзхў" localSheetId="0" hidden="1">#REF!</definedName>
    <definedName name="ўзхў" localSheetId="5" hidden="1">#REF!</definedName>
    <definedName name="ўзхў" localSheetId="1" hidden="1">#REF!</definedName>
    <definedName name="ўзхў" localSheetId="6" hidden="1">#REF!</definedName>
    <definedName name="ўзхў" localSheetId="3" hidden="1">#REF!</definedName>
    <definedName name="ўзхў" localSheetId="2" hidden="1">#REF!</definedName>
    <definedName name="ўзхў" hidden="1">#REF!</definedName>
    <definedName name="укауаук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кауаук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кауаук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кауаук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кауаук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кауаук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рта" localSheetId="0" hidden="1">#REF!</definedName>
    <definedName name="урта" localSheetId="5" hidden="1">#REF!</definedName>
    <definedName name="урта" localSheetId="1" hidden="1">#REF!</definedName>
    <definedName name="урта" localSheetId="6" hidden="1">#REF!</definedName>
    <definedName name="урта" localSheetId="3" hidden="1">#REF!</definedName>
    <definedName name="урта" localSheetId="2" hidden="1">#REF!</definedName>
    <definedName name="урта" hidden="1">#REF!</definedName>
    <definedName name="уртачирчик" localSheetId="0" hidden="1">#REF!</definedName>
    <definedName name="уртачирчик" localSheetId="5" hidden="1">#REF!</definedName>
    <definedName name="уртачирчик" localSheetId="1" hidden="1">#REF!</definedName>
    <definedName name="уртачирчик" localSheetId="6" hidden="1">#REF!</definedName>
    <definedName name="уртачирчик" localSheetId="3" hidden="1">#REF!</definedName>
    <definedName name="уртачирчик" localSheetId="2" hidden="1">#REF!</definedName>
    <definedName name="уртачирчик" hidden="1">#REF!</definedName>
    <definedName name="ўртачирчик" localSheetId="0" hidden="1">#REF!</definedName>
    <definedName name="ўртачирчик" localSheetId="5" hidden="1">#REF!</definedName>
    <definedName name="ўртачирчик" localSheetId="1" hidden="1">#REF!</definedName>
    <definedName name="ўртачирчик" localSheetId="6" hidden="1">#REF!</definedName>
    <definedName name="ўртачирчик" localSheetId="3" hidden="1">#REF!</definedName>
    <definedName name="ўртачирчик" localSheetId="2" hidden="1">#REF!</definedName>
    <definedName name="ўртачирчик" hidden="1">#REF!</definedName>
    <definedName name="УТГ" localSheetId="5" hidden="1">#REF!</definedName>
    <definedName name="УТГ" localSheetId="3" hidden="1">#REF!</definedName>
    <definedName name="УТГ" localSheetId="2" hidden="1">#REF!</definedName>
    <definedName name="УТГ" hidden="1">#REF!</definedName>
    <definedName name="ф2" localSheetId="5" hidden="1">#REF!</definedName>
    <definedName name="ф2" localSheetId="3" hidden="1">#REF!</definedName>
    <definedName name="ф2" localSheetId="2" hidden="1">#REF!</definedName>
    <definedName name="ф2" hidden="1">#REF!</definedName>
    <definedName name="ф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ақвақвавқпмвпа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ақвақвавқпмвпа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ақвақвавқпмвпа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ақвақвавқпмвпа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ақвақвавқпмвпа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евраль" localSheetId="0" hidden="1">#REF!,#REF!,#REF!,#REF!</definedName>
    <definedName name="февраль" localSheetId="5" hidden="1">#REF!,#REF!,#REF!,#REF!</definedName>
    <definedName name="февраль" localSheetId="1" hidden="1">#REF!,#REF!,#REF!,#REF!</definedName>
    <definedName name="февраль" localSheetId="6" hidden="1">#REF!,#REF!,#REF!,#REF!</definedName>
    <definedName name="февраль" localSheetId="3" hidden="1">#REF!,#REF!,#REF!,#REF!</definedName>
    <definedName name="февраль" localSheetId="2" hidden="1">#REF!,#REF!,#REF!,#REF!</definedName>
    <definedName name="февраль" hidden="1">#REF!,#REF!,#REF!,#REF!</definedName>
    <definedName name="фқақвақвақвақва" localSheetId="0" hidden="1">#REF!</definedName>
    <definedName name="фқақвақвақвақва" localSheetId="5" hidden="1">#REF!</definedName>
    <definedName name="фқақвақвақвақва" localSheetId="1" hidden="1">#REF!</definedName>
    <definedName name="фқақвақвақвақва" localSheetId="6" hidden="1">#REF!</definedName>
    <definedName name="фқақвақвақвақва" localSheetId="3" hidden="1">#REF!</definedName>
    <definedName name="фқақвақвақвақва" localSheetId="2" hidden="1">#REF!</definedName>
    <definedName name="фқақвақвақвақва" hidden="1">#REF!</definedName>
    <definedName name="фқақвапвпмв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пвпмв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пвпмв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пвпмв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пвпмв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пвпмв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пвпм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орма_таб0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фффффффффффффф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фффффффффффффф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фффффффффффффф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фффффффффффффф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фффффффффффффф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уршид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уршид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уршид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уршид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уршид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вфй" localSheetId="0" hidden="1">#REF!</definedName>
    <definedName name="цвфй" localSheetId="5" hidden="1">#REF!</definedName>
    <definedName name="цвфй" localSheetId="1" hidden="1">#REF!</definedName>
    <definedName name="цвфй" localSheetId="6" hidden="1">#REF!</definedName>
    <definedName name="цвфй" localSheetId="3" hidden="1">#REF!</definedName>
    <definedName name="цвфй" localSheetId="2" hidden="1">#REF!</definedName>
    <definedName name="цвфй" hidden="1">#REF!</definedName>
    <definedName name="ЦУК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localSheetId="5" hidden="1">#REF!</definedName>
    <definedName name="цукцкцк" localSheetId="1" hidden="1">#REF!</definedName>
    <definedName name="цукцкцк" localSheetId="6" hidden="1">#REF!</definedName>
    <definedName name="цукцкцк" localSheetId="3" hidden="1">#REF!</definedName>
    <definedName name="цукцкцк" localSheetId="2" hidden="1">#REF!</definedName>
    <definedName name="цукцкцк" hidden="1">#REF!</definedName>
    <definedName name="чапо" localSheetId="0" hidden="1">#REF!</definedName>
    <definedName name="чапо" localSheetId="5" hidden="1">#REF!</definedName>
    <definedName name="чапо" localSheetId="1" hidden="1">#REF!</definedName>
    <definedName name="чапо" localSheetId="6" hidden="1">#REF!</definedName>
    <definedName name="чапо" localSheetId="3" hidden="1">#REF!</definedName>
    <definedName name="чапо" localSheetId="2" hidden="1">#REF!</definedName>
    <definedName name="чапо" hidden="1">#REF!</definedName>
    <definedName name="чпиваравреаер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чпиваравреаера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чпиваравреаера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чпиваравреаера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чпиваравреаера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чпиваравреаера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чыв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чыв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чыв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чыв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чыв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чыв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чы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шл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localSheetId="0" hidden="1">{#N/A,#N/A,TRUE,"일정"}</definedName>
    <definedName name="шлшглгшлгшлгшлг" localSheetId="5" hidden="1">{#N/A,#N/A,TRUE,"일정"}</definedName>
    <definedName name="шлшглгшлгшлгшлг" localSheetId="1" hidden="1">{#N/A,#N/A,TRUE,"일정"}</definedName>
    <definedName name="шлшглгшлгшлгшлг" localSheetId="6" hidden="1">{#N/A,#N/A,TRUE,"일정"}</definedName>
    <definedName name="шлшглгшлгшлгшлг" localSheetId="3" hidden="1">{#N/A,#N/A,TRUE,"일정"}</definedName>
    <definedName name="шлшглгшлгшлгшлг" localSheetId="2" hidden="1">{#N/A,#N/A,TRUE,"일정"}</definedName>
    <definedName name="шлшглгшлгшлгшлг" hidden="1">{#N/A,#N/A,TRUE,"일정"}</definedName>
    <definedName name="ш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localSheetId="5" hidden="1">#REF!</definedName>
    <definedName name="ыаувыавамвпмвапвап" localSheetId="1" hidden="1">#REF!</definedName>
    <definedName name="ыаувыавамвпмвапвап" localSheetId="6" hidden="1">#REF!</definedName>
    <definedName name="ыаувыавамвпмвапвап" localSheetId="3" hidden="1">#REF!</definedName>
    <definedName name="ыаувыавамвпмвапвап" localSheetId="2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localSheetId="5" hidden="1">#REF!</definedName>
    <definedName name="ыафыафывафыафыафыа" localSheetId="1" hidden="1">#REF!</definedName>
    <definedName name="ыафыафывафыафыафыа" localSheetId="6" hidden="1">#REF!</definedName>
    <definedName name="ыафыафывафыафыафыа" localSheetId="3" hidden="1">#REF!</definedName>
    <definedName name="ыафыафывафыафыафыа" localSheetId="2" hidden="1">#REF!</definedName>
    <definedName name="ыафыафывафыафыафыа" hidden="1">#REF!</definedName>
    <definedName name="ываавпмвмпва" localSheetId="0" hidden="1">#REF!</definedName>
    <definedName name="ываавпмвмпва" localSheetId="5" hidden="1">#REF!</definedName>
    <definedName name="ываавпмвмпва" localSheetId="1" hidden="1">#REF!</definedName>
    <definedName name="ываавпмвмпва" localSheetId="6" hidden="1">#REF!</definedName>
    <definedName name="ываавпмвмпва" localSheetId="3" hidden="1">#REF!</definedName>
    <definedName name="ываавпмвмпва" localSheetId="2" hidden="1">#REF!</definedName>
    <definedName name="ываавпмвмпва" hidden="1">#REF!</definedName>
    <definedName name="ываыавывавы" localSheetId="5" hidden="1">#REF!</definedName>
    <definedName name="ываыавывавы" localSheetId="3" hidden="1">#REF!</definedName>
    <definedName name="ываыавывавы" localSheetId="2" hidden="1">#REF!</definedName>
    <definedName name="ываыавывавы" hidden="1">#REF!</definedName>
    <definedName name="ываыаыаывамыв" localSheetId="0" hidden="1">#REF!</definedName>
    <definedName name="ываыаыаывамыв" localSheetId="5" hidden="1">#REF!</definedName>
    <definedName name="ываыаыаывамыв" localSheetId="1" hidden="1">#REF!</definedName>
    <definedName name="ываыаыаывамыв" localSheetId="6" hidden="1">#REF!</definedName>
    <definedName name="ываыаыаывамыв" localSheetId="3" hidden="1">#REF!</definedName>
    <definedName name="ываыаыаывамыв" localSheetId="2" hidden="1">#REF!</definedName>
    <definedName name="ываыаыаывамыв" hidden="1">#REF!</definedName>
    <definedName name="ываывавпвпаиаиа" localSheetId="0" hidden="1">#REF!</definedName>
    <definedName name="ываывавпвпаиаиа" localSheetId="5" hidden="1">#REF!</definedName>
    <definedName name="ываывавпвпаиаиа" localSheetId="1" hidden="1">#REF!</definedName>
    <definedName name="ываывавпвпаиаиа" localSheetId="6" hidden="1">#REF!</definedName>
    <definedName name="ываывавпвпаиаиа" localSheetId="3" hidden="1">#REF!</definedName>
    <definedName name="ываывавпвпаиаиа" localSheetId="2" hidden="1">#REF!</definedName>
    <definedName name="ываывавпвпаиаиа" hidden="1">#REF!</definedName>
    <definedName name="ывкпирц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localSheetId="5" hidden="1">#REF!</definedName>
    <definedName name="ывпавпмиап" localSheetId="1" hidden="1">#REF!</definedName>
    <definedName name="ывпавпмиап" localSheetId="6" hidden="1">#REF!</definedName>
    <definedName name="ывпавпмиап" localSheetId="3" hidden="1">#REF!</definedName>
    <definedName name="ывпавпмиап" localSheetId="2" hidden="1">#REF!</definedName>
    <definedName name="ывпавпмиап" hidden="1">#REF!</definedName>
    <definedName name="ывываыавпмавпмиам" localSheetId="0" hidden="1">#REF!</definedName>
    <definedName name="ывываыавпмавпмиам" localSheetId="5" hidden="1">#REF!</definedName>
    <definedName name="ывываыавпмавпмиам" localSheetId="1" hidden="1">#REF!</definedName>
    <definedName name="ывываыавпмавпмиам" localSheetId="6" hidden="1">#REF!</definedName>
    <definedName name="ывываыавпмавпмиам" localSheetId="3" hidden="1">#REF!</definedName>
    <definedName name="ывываыавпмавпмиам" localSheetId="2" hidden="1">#REF!</definedName>
    <definedName name="ывываыавпмавпмиам" hidden="1">#REF!</definedName>
    <definedName name="ыпвапвапавпаиап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пвапвапавпаиап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пвапвапавпаиап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пвапвапавпаиап" localSheetId="6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пвапвапавпаиап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пвапвапавпаиап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localSheetId="5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localSheetId="6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localSheetId="3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localSheetId="2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ь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localSheetId="5" hidden="1">#REF!</definedName>
    <definedName name="ээээээ" localSheetId="1" hidden="1">#REF!</definedName>
    <definedName name="ээээээ" localSheetId="6" hidden="1">#REF!</definedName>
    <definedName name="ээээээ" localSheetId="3" hidden="1">#REF!</definedName>
    <definedName name="ээээээ" localSheetId="2" hidden="1">#REF!</definedName>
    <definedName name="ээээээ" hidden="1">#REF!</definedName>
    <definedName name="юкори" localSheetId="0" hidden="1">#REF!</definedName>
    <definedName name="юкори" localSheetId="5" hidden="1">#REF!</definedName>
    <definedName name="юкори" localSheetId="1" hidden="1">#REF!</definedName>
    <definedName name="юкори" localSheetId="6" hidden="1">#REF!</definedName>
    <definedName name="юкори" localSheetId="3" hidden="1">#REF!</definedName>
    <definedName name="юкори" localSheetId="2" hidden="1">#REF!</definedName>
    <definedName name="юкори" hidden="1">#REF!</definedName>
    <definedName name="я\чсячсячсячсячсячсячсмячс" localSheetId="5" hidden="1">#REF!</definedName>
    <definedName name="я\чсячсячсячсячсячсячсмячс" localSheetId="1" hidden="1">#REF!</definedName>
    <definedName name="я\чсячсячсячсячсячсячсмячс" localSheetId="6" hidden="1">#REF!</definedName>
    <definedName name="я\чсячсячсячсячсячсячсмячс" localSheetId="3" hidden="1">#REF!</definedName>
    <definedName name="я\чсячсячсячсячсячсячсмячс" localSheetId="2" hidden="1">#REF!</definedName>
    <definedName name="я\чсячсячсячсячсячсячсмячс" hidden="1">#REF!</definedName>
    <definedName name="яавқақамвқам" localSheetId="0" hidden="1">{"'Monthly 1997'!$A$3:$S$89"}</definedName>
    <definedName name="яавқақамвқам" localSheetId="5" hidden="1">{"'Monthly 1997'!$A$3:$S$89"}</definedName>
    <definedName name="яавқақамвқам" localSheetId="1" hidden="1">{"'Monthly 1997'!$A$3:$S$89"}</definedName>
    <definedName name="яавқақамвқам" localSheetId="6" hidden="1">{"'Monthly 1997'!$A$3:$S$89"}</definedName>
    <definedName name="яавқақамвқам" localSheetId="3" hidden="1">{"'Monthly 1997'!$A$3:$S$89"}</definedName>
    <definedName name="яавқақамвқам" localSheetId="2" hidden="1">{"'Monthly 1997'!$A$3:$S$89"}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localSheetId="5" hidden="1">#REF!</definedName>
    <definedName name="яқвяқвяқававқмсвмвмва" localSheetId="1" hidden="1">#REF!</definedName>
    <definedName name="яқвяқвяқававқмсвмвмва" localSheetId="6" hidden="1">#REF!</definedName>
    <definedName name="яқвяқвяқававқмсвмвмва" localSheetId="3" hidden="1">#REF!</definedName>
    <definedName name="яқвяқвяқававқмсвмвмва" localSheetId="2" hidden="1">#REF!</definedName>
    <definedName name="яқвяқвяқававқмсвмвмва" hidden="1">#REF!</definedName>
    <definedName name="ячсячсячсячсячс" localSheetId="5" hidden="1">#REF!</definedName>
    <definedName name="ячсячсячсячсячс" localSheetId="1" hidden="1">#REF!</definedName>
    <definedName name="ячсячсячсячсячс" localSheetId="6" hidden="1">#REF!</definedName>
    <definedName name="ячсячсячсячсячс" localSheetId="3" hidden="1">#REF!</definedName>
    <definedName name="ячсячсячсячсячс" localSheetId="2" hidden="1">#REF!</definedName>
    <definedName name="ячсячсячсячсячс" hidden="1">#REF!</definedName>
    <definedName name="ㄱㄱ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localSheetId="0" hidden="1">{#N/A,#N/A,TRUE,"일정"}</definedName>
    <definedName name="ㄱㄷㄱㄱ" localSheetId="5" hidden="1">{#N/A,#N/A,TRUE,"일정"}</definedName>
    <definedName name="ㄱㄷㄱㄱ" localSheetId="1" hidden="1">{#N/A,#N/A,TRUE,"일정"}</definedName>
    <definedName name="ㄱㄷㄱㄱ" localSheetId="6" hidden="1">{#N/A,#N/A,TRUE,"일정"}</definedName>
    <definedName name="ㄱㄷㄱㄱ" localSheetId="3" hidden="1">{#N/A,#N/A,TRUE,"일정"}</definedName>
    <definedName name="ㄱㄷㄱㄱ" localSheetId="2" hidden="1">{#N/A,#N/A,TRUE,"일정"}</definedName>
    <definedName name="ㄱㄷㄱㄱ" hidden="1">{#N/A,#N/A,TRUE,"일정"}</definedName>
    <definedName name="개5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5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5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5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5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5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localSheetId="0" hidden="1">{#N/A,#N/A,TRUE,"일정"}</definedName>
    <definedName name="경영환경" localSheetId="5" hidden="1">{#N/A,#N/A,TRUE,"일정"}</definedName>
    <definedName name="경영환경" localSheetId="1" hidden="1">{#N/A,#N/A,TRUE,"일정"}</definedName>
    <definedName name="경영환경" localSheetId="6" hidden="1">{#N/A,#N/A,TRUE,"일정"}</definedName>
    <definedName name="경영환경" localSheetId="3" hidden="1">{#N/A,#N/A,TRUE,"일정"}</definedName>
    <definedName name="경영환경" localSheetId="2" hidden="1">{#N/A,#N/A,TRUE,"일정"}</definedName>
    <definedName name="경영환경" hidden="1">{#N/A,#N/A,TRUE,"일정"}</definedName>
    <definedName name="경쟁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localSheetId="5" hidden="1">#REF!</definedName>
    <definedName name="계획" localSheetId="1" hidden="1">#REF!</definedName>
    <definedName name="계획" localSheetId="6" hidden="1">#REF!</definedName>
    <definedName name="계획" localSheetId="3" hidden="1">#REF!</definedName>
    <definedName name="계획" localSheetId="2" hidden="1">#REF!</definedName>
    <definedName name="계획" hidden="1">#REF!</definedName>
    <definedName name="고로" localSheetId="0" hidden="1">{#N/A,#N/A,TRUE,"일정"}</definedName>
    <definedName name="고로" localSheetId="5" hidden="1">{#N/A,#N/A,TRUE,"일정"}</definedName>
    <definedName name="고로" localSheetId="1" hidden="1">{#N/A,#N/A,TRUE,"일정"}</definedName>
    <definedName name="고로" localSheetId="6" hidden="1">{#N/A,#N/A,TRUE,"일정"}</definedName>
    <definedName name="고로" localSheetId="3" hidden="1">{#N/A,#N/A,TRUE,"일정"}</definedName>
    <definedName name="고로" localSheetId="2" hidden="1">{#N/A,#N/A,TRUE,"일정"}</definedName>
    <definedName name="고로" hidden="1">{#N/A,#N/A,TRUE,"일정"}</definedName>
    <definedName name="공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" localSheetId="5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" localSheetId="6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localSheetId="0" hidden="1">{#N/A,#N/A,TRUE,"일정"}</definedName>
    <definedName name="금형상세" localSheetId="5" hidden="1">{#N/A,#N/A,TRUE,"일정"}</definedName>
    <definedName name="금형상세" localSheetId="1" hidden="1">{#N/A,#N/A,TRUE,"일정"}</definedName>
    <definedName name="금형상세" localSheetId="6" hidden="1">{#N/A,#N/A,TRUE,"일정"}</definedName>
    <definedName name="금형상세" localSheetId="3" hidden="1">{#N/A,#N/A,TRUE,"일정"}</definedName>
    <definedName name="금형상세" localSheetId="2" hidden="1">{#N/A,#N/A,TRUE,"일정"}</definedName>
    <definedName name="금형상세" hidden="1">{#N/A,#N/A,TRUE,"일정"}</definedName>
    <definedName name="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localSheetId="0" hidden="1">{#N/A,#N/A,FALSE,"단축1";#N/A,#N/A,FALSE,"단축2";#N/A,#N/A,FALSE,"단축3";#N/A,#N/A,FALSE,"장축";#N/A,#N/A,FALSE,"4WD"}</definedName>
    <definedName name="김성냔" localSheetId="5" hidden="1">{#N/A,#N/A,FALSE,"단축1";#N/A,#N/A,FALSE,"단축2";#N/A,#N/A,FALSE,"단축3";#N/A,#N/A,FALSE,"장축";#N/A,#N/A,FALSE,"4WD"}</definedName>
    <definedName name="김성냔" localSheetId="1" hidden="1">{#N/A,#N/A,FALSE,"단축1";#N/A,#N/A,FALSE,"단축2";#N/A,#N/A,FALSE,"단축3";#N/A,#N/A,FALSE,"장축";#N/A,#N/A,FALSE,"4WD"}</definedName>
    <definedName name="김성냔" localSheetId="6" hidden="1">{#N/A,#N/A,FALSE,"단축1";#N/A,#N/A,FALSE,"단축2";#N/A,#N/A,FALSE,"단축3";#N/A,#N/A,FALSE,"장축";#N/A,#N/A,FALSE,"4WD"}</definedName>
    <definedName name="김성냔" localSheetId="3" hidden="1">{#N/A,#N/A,FALSE,"단축1";#N/A,#N/A,FALSE,"단축2";#N/A,#N/A,FALSE,"단축3";#N/A,#N/A,FALSE,"장축";#N/A,#N/A,FALSE,"4WD"}</definedName>
    <definedName name="김성냔" localSheetId="2" hidden="1">{#N/A,#N/A,FALSE,"단축1";#N/A,#N/A,FALSE,"단축2";#N/A,#N/A,FALSE,"단축3";#N/A,#N/A,FALSE,"장축";#N/A,#N/A,FALSE,"4WD"}</definedName>
    <definedName name="김성냔" hidden="1">{#N/A,#N/A,FALSE,"단축1";#N/A,#N/A,FALSE,"단축2";#N/A,#N/A,FALSE,"단축3";#N/A,#N/A,FALSE,"장축";#N/A,#N/A,FALSE,"4WD"}</definedName>
    <definedName name="김일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일기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일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일기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일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일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localSheetId="0" hidden="1">{#N/A,#N/A,TRUE,"일정"}</definedName>
    <definedName name="ㄴㅇㅁㄹㄴㄹ" localSheetId="5" hidden="1">{#N/A,#N/A,TRUE,"일정"}</definedName>
    <definedName name="ㄴㅇㅁㄹㄴㄹ" localSheetId="1" hidden="1">{#N/A,#N/A,TRUE,"일정"}</definedName>
    <definedName name="ㄴㅇㅁㄹㄴㄹ" localSheetId="6" hidden="1">{#N/A,#N/A,TRUE,"일정"}</definedName>
    <definedName name="ㄴㅇㅁㄹㄴㄹ" localSheetId="3" hidden="1">{#N/A,#N/A,TRUE,"일정"}</definedName>
    <definedName name="ㄴㅇㅁㄹㄴㄹ" localSheetId="2" hidden="1">{#N/A,#N/A,TRUE,"일정"}</definedName>
    <definedName name="ㄴㅇㅁㄹㄴㄹ" hidden="1">{#N/A,#N/A,TRUE,"일정"}</definedName>
    <definedName name="내제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내제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내제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내제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내제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내제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년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년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년도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년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년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localSheetId="0" hidden="1">{#N/A,#N/A,TRUE,"일정"}</definedName>
    <definedName name="노ㄷㄷㅅ" localSheetId="5" hidden="1">{#N/A,#N/A,TRUE,"일정"}</definedName>
    <definedName name="노ㄷㄷㅅ" localSheetId="1" hidden="1">{#N/A,#N/A,TRUE,"일정"}</definedName>
    <definedName name="노ㄷㄷㅅ" localSheetId="6" hidden="1">{#N/A,#N/A,TRUE,"일정"}</definedName>
    <definedName name="노ㄷㄷㅅ" localSheetId="3" hidden="1">{#N/A,#N/A,TRUE,"일정"}</definedName>
    <definedName name="노ㄷㄷㅅ" localSheetId="2" hidden="1">{#N/A,#N/A,TRUE,"일정"}</definedName>
    <definedName name="노ㄷㄷㅅ" hidden="1">{#N/A,#N/A,TRUE,"일정"}</definedName>
    <definedName name="ㄷ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0" hidden="1">{#N/A,#N/A,FALSE,"BODY"}</definedName>
    <definedName name="단가" localSheetId="5" hidden="1">{#N/A,#N/A,FALSE,"BODY"}</definedName>
    <definedName name="단가" localSheetId="1" hidden="1">{#N/A,#N/A,FALSE,"BODY"}</definedName>
    <definedName name="단가" localSheetId="6" hidden="1">{#N/A,#N/A,FALSE,"BODY"}</definedName>
    <definedName name="단가" localSheetId="3" hidden="1">{#N/A,#N/A,FALSE,"BODY"}</definedName>
    <definedName name="단가" localSheetId="2" hidden="1">{#N/A,#N/A,FALSE,"BODY"}</definedName>
    <definedName name="단가" hidden="1">{#N/A,#N/A,FALSE,"BODY"}</definedName>
    <definedName name="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localSheetId="0" hidden="1">{#N/A,#N/A,FALSE,"단축1";#N/A,#N/A,FALSE,"단축2";#N/A,#N/A,FALSE,"단축3";#N/A,#N/A,FALSE,"장축";#N/A,#N/A,FALSE,"4WD"}</definedName>
    <definedName name="로커커버" localSheetId="5" hidden="1">{#N/A,#N/A,FALSE,"단축1";#N/A,#N/A,FALSE,"단축2";#N/A,#N/A,FALSE,"단축3";#N/A,#N/A,FALSE,"장축";#N/A,#N/A,FALSE,"4WD"}</definedName>
    <definedName name="로커커버" localSheetId="1" hidden="1">{#N/A,#N/A,FALSE,"단축1";#N/A,#N/A,FALSE,"단축2";#N/A,#N/A,FALSE,"단축3";#N/A,#N/A,FALSE,"장축";#N/A,#N/A,FALSE,"4WD"}</definedName>
    <definedName name="로커커버" localSheetId="6" hidden="1">{#N/A,#N/A,FALSE,"단축1";#N/A,#N/A,FALSE,"단축2";#N/A,#N/A,FALSE,"단축3";#N/A,#N/A,FALSE,"장축";#N/A,#N/A,FALSE,"4WD"}</definedName>
    <definedName name="로커커버" localSheetId="3" hidden="1">{#N/A,#N/A,FALSE,"단축1";#N/A,#N/A,FALSE,"단축2";#N/A,#N/A,FALSE,"단축3";#N/A,#N/A,FALSE,"장축";#N/A,#N/A,FALSE,"4WD"}</definedName>
    <definedName name="로커커버" localSheetId="2" hidden="1">{#N/A,#N/A,FALSE,"단축1";#N/A,#N/A,FALSE,"단축2";#N/A,#N/A,FALSE,"단축3";#N/A,#N/A,FALSE,"장축";#N/A,#N/A,FALSE,"4WD"}</definedName>
    <definedName name="로커커버" hidden="1">{#N/A,#N/A,FALSE,"단축1";#N/A,#N/A,FALSE,"단축2";#N/A,#N/A,FALSE,"단축3";#N/A,#N/A,FALSE,"장축";#N/A,#N/A,FALSE,"4WD"}</definedName>
    <definedName name="루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루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루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루프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루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루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localSheetId="0" hidden="1">{#N/A,#N/A,FALSE,"신규dep";#N/A,#N/A,FALSE,"신규dep-금형상각후";#N/A,#N/A,FALSE,"신규dep-연구비상각후";#N/A,#N/A,FALSE,"신규dep-기계,공구상각후"}</definedName>
    <definedName name="ㅁ" localSheetId="5" hidden="1">{#N/A,#N/A,FALSE,"신규dep";#N/A,#N/A,FALSE,"신규dep-금형상각후";#N/A,#N/A,FALSE,"신규dep-연구비상각후";#N/A,#N/A,FALSE,"신규dep-기계,공구상각후"}</definedName>
    <definedName name="ㅁ" localSheetId="1" hidden="1">{#N/A,#N/A,FALSE,"신규dep";#N/A,#N/A,FALSE,"신규dep-금형상각후";#N/A,#N/A,FALSE,"신규dep-연구비상각후";#N/A,#N/A,FALSE,"신규dep-기계,공구상각후"}</definedName>
    <definedName name="ㅁ" localSheetId="6" hidden="1">{#N/A,#N/A,FALSE,"신규dep";#N/A,#N/A,FALSE,"신규dep-금형상각후";#N/A,#N/A,FALSE,"신규dep-연구비상각후";#N/A,#N/A,FALSE,"신규dep-기계,공구상각후"}</definedName>
    <definedName name="ㅁ" localSheetId="3" hidden="1">{#N/A,#N/A,FALSE,"신규dep";#N/A,#N/A,FALSE,"신규dep-금형상각후";#N/A,#N/A,FALSE,"신규dep-연구비상각후";#N/A,#N/A,FALSE,"신규dep-기계,공구상각후"}</definedName>
    <definedName name="ㅁ" localSheetId="2" hidden="1">{#N/A,#N/A,FALSE,"신규dep";#N/A,#N/A,FALSE,"신규dep-금형상각후";#N/A,#N/A,FALSE,"신규dep-연구비상각후";#N/A,#N/A,FALSE,"신규dep-기계,공구상각후"}</definedName>
    <definedName name="ㅁ" hidden="1">{#N/A,#N/A,FALSE,"신규dep";#N/A,#N/A,FALSE,"신규dep-금형상각후";#N/A,#N/A,FALSE,"신규dep-연구비상각후";#N/A,#N/A,FALSE,"신규dep-기계,공구상각후"}</definedName>
    <definedName name="ㅁ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localSheetId="0" hidden="1">{#N/A,#N/A,FALSE,"신규dep";#N/A,#N/A,FALSE,"신규dep-금형상각후";#N/A,#N/A,FALSE,"신규dep-연구비상각후";#N/A,#N/A,FALSE,"신규dep-기계,공구상각후"}</definedName>
    <definedName name="ㅁㄹㄻㅈㄹ" localSheetId="5" hidden="1">{#N/A,#N/A,FALSE,"신규dep";#N/A,#N/A,FALSE,"신규dep-금형상각후";#N/A,#N/A,FALSE,"신규dep-연구비상각후";#N/A,#N/A,FALSE,"신규dep-기계,공구상각후"}</definedName>
    <definedName name="ㅁㄹㄻㅈㄹ" localSheetId="1" hidden="1">{#N/A,#N/A,FALSE,"신규dep";#N/A,#N/A,FALSE,"신규dep-금형상각후";#N/A,#N/A,FALSE,"신규dep-연구비상각후";#N/A,#N/A,FALSE,"신규dep-기계,공구상각후"}</definedName>
    <definedName name="ㅁㄹㄻㅈㄹ" localSheetId="6" hidden="1">{#N/A,#N/A,FALSE,"신규dep";#N/A,#N/A,FALSE,"신규dep-금형상각후";#N/A,#N/A,FALSE,"신규dep-연구비상각후";#N/A,#N/A,FALSE,"신규dep-기계,공구상각후"}</definedName>
    <definedName name="ㅁㄹㄻㅈㄹ" localSheetId="3" hidden="1">{#N/A,#N/A,FALSE,"신규dep";#N/A,#N/A,FALSE,"신규dep-금형상각후";#N/A,#N/A,FALSE,"신규dep-연구비상각후";#N/A,#N/A,FALSE,"신규dep-기계,공구상각후"}</definedName>
    <definedName name="ㅁㄹㄻㅈㄹ" localSheetId="2" hidden="1">{#N/A,#N/A,FALSE,"신규dep";#N/A,#N/A,FALSE,"신규dep-금형상각후";#N/A,#N/A,FALSE,"신규dep-연구비상각후";#N/A,#N/A,FALSE,"신규dep-기계,공구상각후"}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ㄴㅊ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ㄴㅊ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ㄴㅊ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ㄴㅊ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ㄴㅊ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localSheetId="0" hidden="1">{#N/A,#N/A,TRUE,"일정"}</definedName>
    <definedName name="ㅁㅁㅁㅁㅇㅁㅇㅁㅇ" localSheetId="5" hidden="1">{#N/A,#N/A,TRUE,"일정"}</definedName>
    <definedName name="ㅁㅁㅁㅁㅇㅁㅇㅁㅇ" localSheetId="1" hidden="1">{#N/A,#N/A,TRUE,"일정"}</definedName>
    <definedName name="ㅁㅁㅁㅁㅇㅁㅇㅁㅇ" localSheetId="6" hidden="1">{#N/A,#N/A,TRUE,"일정"}</definedName>
    <definedName name="ㅁㅁㅁㅁㅇㅁㅇㅁㅇ" localSheetId="3" hidden="1">{#N/A,#N/A,TRUE,"일정"}</definedName>
    <definedName name="ㅁㅁㅁㅁㅇㅁㅇㅁㅇ" localSheetId="2" hidden="1">{#N/A,#N/A,TRUE,"일정"}</definedName>
    <definedName name="ㅁㅁㅁㅁㅇㅁㅇㅁㅇ" hidden="1">{#N/A,#N/A,TRUE,"일정"}</definedName>
    <definedName name="ㅁㅇㄹㄹㄼㅂㅈㄷ113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localSheetId="0" hidden="1">{#N/A,#N/A,FALSE,"단축1";#N/A,#N/A,FALSE,"단축2";#N/A,#N/A,FALSE,"단축3";#N/A,#N/A,FALSE,"장축";#N/A,#N/A,FALSE,"4WD"}</definedName>
    <definedName name="목차" localSheetId="5" hidden="1">{#N/A,#N/A,FALSE,"단축1";#N/A,#N/A,FALSE,"단축2";#N/A,#N/A,FALSE,"단축3";#N/A,#N/A,FALSE,"장축";#N/A,#N/A,FALSE,"4WD"}</definedName>
    <definedName name="목차" localSheetId="1" hidden="1">{#N/A,#N/A,FALSE,"단축1";#N/A,#N/A,FALSE,"단축2";#N/A,#N/A,FALSE,"단축3";#N/A,#N/A,FALSE,"장축";#N/A,#N/A,FALSE,"4WD"}</definedName>
    <definedName name="목차" localSheetId="6" hidden="1">{#N/A,#N/A,FALSE,"단축1";#N/A,#N/A,FALSE,"단축2";#N/A,#N/A,FALSE,"단축3";#N/A,#N/A,FALSE,"장축";#N/A,#N/A,FALSE,"4WD"}</definedName>
    <definedName name="목차" localSheetId="3" hidden="1">{#N/A,#N/A,FALSE,"단축1";#N/A,#N/A,FALSE,"단축2";#N/A,#N/A,FALSE,"단축3";#N/A,#N/A,FALSE,"장축";#N/A,#N/A,FALSE,"4WD"}</definedName>
    <definedName name="목차" localSheetId="2" hidden="1">{#N/A,#N/A,FALSE,"단축1";#N/A,#N/A,FALSE,"단축2";#N/A,#N/A,FALSE,"단축3";#N/A,#N/A,FALSE,"장축";#N/A,#N/A,FALSE,"4WD"}</definedName>
    <definedName name="목차" hidden="1">{#N/A,#N/A,FALSE,"단축1";#N/A,#N/A,FALSE,"단축2";#N/A,#N/A,FALSE,"단축3";#N/A,#N/A,FALSE,"장축";#N/A,#N/A,FALSE,"4WD"}</definedName>
    <definedName name="목표예산참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목표예산참조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목표예산참조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목표예산참조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목표예산참조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목표예산참조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localSheetId="0" hidden="1">{#N/A,#N/A,TRUE,"일정"}</definedName>
    <definedName name="몰라" localSheetId="5" hidden="1">{#N/A,#N/A,TRUE,"일정"}</definedName>
    <definedName name="몰라" localSheetId="1" hidden="1">{#N/A,#N/A,TRUE,"일정"}</definedName>
    <definedName name="몰라" localSheetId="6" hidden="1">{#N/A,#N/A,TRUE,"일정"}</definedName>
    <definedName name="몰라" localSheetId="3" hidden="1">{#N/A,#N/A,TRUE,"일정"}</definedName>
    <definedName name="몰라" localSheetId="2" hidden="1">{#N/A,#N/A,TRUE,"일정"}</definedName>
    <definedName name="몰라" hidden="1">{#N/A,#N/A,TRUE,"일정"}</definedName>
    <definedName name="문제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문제점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문제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문제점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문제점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문제점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localSheetId="0" hidden="1">{#N/A,#N/A,TRUE,"일정"}</definedName>
    <definedName name="물류" localSheetId="5" hidden="1">{#N/A,#N/A,TRUE,"일정"}</definedName>
    <definedName name="물류" localSheetId="1" hidden="1">{#N/A,#N/A,TRUE,"일정"}</definedName>
    <definedName name="물류" localSheetId="6" hidden="1">{#N/A,#N/A,TRUE,"일정"}</definedName>
    <definedName name="물류" localSheetId="3" hidden="1">{#N/A,#N/A,TRUE,"일정"}</definedName>
    <definedName name="물류" localSheetId="2" hidden="1">{#N/A,#N/A,TRUE,"일정"}</definedName>
    <definedName name="물류" hidden="1">{#N/A,#N/A,TRUE,"일정"}</definedName>
    <definedName name="물류혁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localSheetId="0" hidden="1">{#N/A,#N/A,TRUE,"일정"}</definedName>
    <definedName name="므" localSheetId="5" hidden="1">{#N/A,#N/A,TRUE,"일정"}</definedName>
    <definedName name="므" localSheetId="1" hidden="1">{#N/A,#N/A,TRUE,"일정"}</definedName>
    <definedName name="므" localSheetId="6" hidden="1">{#N/A,#N/A,TRUE,"일정"}</definedName>
    <definedName name="므" localSheetId="3" hidden="1">{#N/A,#N/A,TRUE,"일정"}</definedName>
    <definedName name="므" localSheetId="2" hidden="1">{#N/A,#N/A,TRUE,"일정"}</definedName>
    <definedName name="므" hidden="1">{#N/A,#N/A,TRUE,"일정"}</definedName>
    <definedName name="미" localSheetId="0" hidden="1">{#N/A,#N/A,TRUE,"일정"}</definedName>
    <definedName name="미" localSheetId="5" hidden="1">{#N/A,#N/A,TRUE,"일정"}</definedName>
    <definedName name="미" localSheetId="1" hidden="1">{#N/A,#N/A,TRUE,"일정"}</definedName>
    <definedName name="미" localSheetId="6" hidden="1">{#N/A,#N/A,TRUE,"일정"}</definedName>
    <definedName name="미" localSheetId="3" hidden="1">{#N/A,#N/A,TRUE,"일정"}</definedName>
    <definedName name="미" localSheetId="2" hidden="1">{#N/A,#N/A,TRUE,"일정"}</definedName>
    <definedName name="미" hidden="1">{#N/A,#N/A,TRUE,"일정"}</definedName>
    <definedName name="미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봅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봅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봅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봅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봅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localSheetId="0" hidden="1">{#N/A,#N/A,TRUE,"일정"}</definedName>
    <definedName name="박정" localSheetId="5" hidden="1">{#N/A,#N/A,TRUE,"일정"}</definedName>
    <definedName name="박정" localSheetId="1" hidden="1">{#N/A,#N/A,TRUE,"일정"}</definedName>
    <definedName name="박정" localSheetId="6" hidden="1">{#N/A,#N/A,TRUE,"일정"}</definedName>
    <definedName name="박정" localSheetId="3" hidden="1">{#N/A,#N/A,TRUE,"일정"}</definedName>
    <definedName name="박정" localSheetId="2" hidden="1">{#N/A,#N/A,TRUE,"일정"}</definedName>
    <definedName name="박정" hidden="1">{#N/A,#N/A,TRUE,"일정"}</definedName>
    <definedName name="반영" localSheetId="0" hidden="1">{#N/A,#N/A,TRUE,"일정"}</definedName>
    <definedName name="반영" localSheetId="5" hidden="1">{#N/A,#N/A,TRUE,"일정"}</definedName>
    <definedName name="반영" localSheetId="1" hidden="1">{#N/A,#N/A,TRUE,"일정"}</definedName>
    <definedName name="반영" localSheetId="6" hidden="1">{#N/A,#N/A,TRUE,"일정"}</definedName>
    <definedName name="반영" localSheetId="3" hidden="1">{#N/A,#N/A,TRUE,"일정"}</definedName>
    <definedName name="반영" localSheetId="2" hidden="1">{#N/A,#N/A,TRUE,"일정"}</definedName>
    <definedName name="반영" hidden="1">{#N/A,#N/A,TRUE,"일정"}</definedName>
    <definedName name="변경목차" localSheetId="0" hidden="1">{#N/A,#N/A,FALSE,"단축1";#N/A,#N/A,FALSE,"단축2";#N/A,#N/A,FALSE,"단축3";#N/A,#N/A,FALSE,"장축";#N/A,#N/A,FALSE,"4WD"}</definedName>
    <definedName name="변경목차" localSheetId="5" hidden="1">{#N/A,#N/A,FALSE,"단축1";#N/A,#N/A,FALSE,"단축2";#N/A,#N/A,FALSE,"단축3";#N/A,#N/A,FALSE,"장축";#N/A,#N/A,FALSE,"4WD"}</definedName>
    <definedName name="변경목차" localSheetId="1" hidden="1">{#N/A,#N/A,FALSE,"단축1";#N/A,#N/A,FALSE,"단축2";#N/A,#N/A,FALSE,"단축3";#N/A,#N/A,FALSE,"장축";#N/A,#N/A,FALSE,"4WD"}</definedName>
    <definedName name="변경목차" localSheetId="6" hidden="1">{#N/A,#N/A,FALSE,"단축1";#N/A,#N/A,FALSE,"단축2";#N/A,#N/A,FALSE,"단축3";#N/A,#N/A,FALSE,"장축";#N/A,#N/A,FALSE,"4WD"}</definedName>
    <definedName name="변경목차" localSheetId="3" hidden="1">{#N/A,#N/A,FALSE,"단축1";#N/A,#N/A,FALSE,"단축2";#N/A,#N/A,FALSE,"단축3";#N/A,#N/A,FALSE,"장축";#N/A,#N/A,FALSE,"4WD"}</definedName>
    <definedName name="변경목차" localSheetId="2" hidden="1">{#N/A,#N/A,FALSE,"단축1";#N/A,#N/A,FALSE,"단축2";#N/A,#N/A,FALSE,"단축3";#N/A,#N/A,FALSE,"장축";#N/A,#N/A,FALSE,"4WD"}</definedName>
    <definedName name="변경목차" hidden="1">{#N/A,#N/A,FALSE,"단축1";#N/A,#N/A,FALSE,"단축2";#N/A,#N/A,FALSE,"단축3";#N/A,#N/A,FALSE,"장축";#N/A,#N/A,FALSE,"4WD"}</definedName>
    <definedName name="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0" hidden="1">{#N/A,#N/A,FALSE,"BODY"}</definedName>
    <definedName name="병수3" localSheetId="5" hidden="1">{#N/A,#N/A,FALSE,"BODY"}</definedName>
    <definedName name="병수3" localSheetId="1" hidden="1">{#N/A,#N/A,FALSE,"BODY"}</definedName>
    <definedName name="병수3" localSheetId="6" hidden="1">{#N/A,#N/A,FALSE,"BODY"}</definedName>
    <definedName name="병수3" localSheetId="3" hidden="1">{#N/A,#N/A,FALSE,"BODY"}</definedName>
    <definedName name="병수3" localSheetId="2" hidden="1">{#N/A,#N/A,FALSE,"BODY"}</definedName>
    <definedName name="병수3" hidden="1">{#N/A,#N/A,FALSE,"BODY"}</definedName>
    <definedName name="보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보고용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보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보고용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보고용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보고용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부서시책3개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부서시책3개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부서시책3개년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부서시책3개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부서시책3개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localSheetId="0" hidden="1">{#N/A,#N/A,TRUE,"일정"}</definedName>
    <definedName name="ㅅㄹ녀ㅛㅅ누ㅛㅅㄴ구ㅛㅅㄱ누" localSheetId="5" hidden="1">{#N/A,#N/A,TRUE,"일정"}</definedName>
    <definedName name="ㅅㄹ녀ㅛㅅ누ㅛㅅㄴ구ㅛㅅㄱ누" localSheetId="1" hidden="1">{#N/A,#N/A,TRUE,"일정"}</definedName>
    <definedName name="ㅅㄹ녀ㅛㅅ누ㅛㅅㄴ구ㅛㅅㄱ누" localSheetId="6" hidden="1">{#N/A,#N/A,TRUE,"일정"}</definedName>
    <definedName name="ㅅㄹ녀ㅛㅅ누ㅛㅅㄴ구ㅛㅅㄱ누" localSheetId="3" hidden="1">{#N/A,#N/A,TRUE,"일정"}</definedName>
    <definedName name="ㅅㄹ녀ㅛㅅ누ㅛㅅㄴ구ㅛㅅㄱ누" localSheetId="2" hidden="1">{#N/A,#N/A,TRUE,"일정"}</definedName>
    <definedName name="ㅅㄹ녀ㅛㅅ누ㅛㅅㄴ구ㅛㅅㄱ누" hidden="1">{#N/A,#N/A,TRUE,"일정"}</definedName>
    <definedName name="ㅅㅅㅅ" localSheetId="0" hidden="1">{#N/A,#N/A,TRUE,"일정"}</definedName>
    <definedName name="ㅅㅅㅅ" localSheetId="5" hidden="1">{#N/A,#N/A,TRUE,"일정"}</definedName>
    <definedName name="ㅅㅅㅅ" localSheetId="1" hidden="1">{#N/A,#N/A,TRUE,"일정"}</definedName>
    <definedName name="ㅅㅅㅅ" localSheetId="6" hidden="1">{#N/A,#N/A,TRUE,"일정"}</definedName>
    <definedName name="ㅅㅅㅅ" localSheetId="3" hidden="1">{#N/A,#N/A,TRUE,"일정"}</definedName>
    <definedName name="ㅅㅅㅅ" localSheetId="2" hidden="1">{#N/A,#N/A,TRUE,"일정"}</definedName>
    <definedName name="ㅅㅅㅅ" hidden="1">{#N/A,#N/A,TRUE,"일정"}</definedName>
    <definedName name="사양비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비교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비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비교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비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비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localSheetId="0" hidden="1">{#N/A,#N/A,FALSE,"BODY"}</definedName>
    <definedName name="사업환경" localSheetId="5" hidden="1">{#N/A,#N/A,FALSE,"BODY"}</definedName>
    <definedName name="사업환경" localSheetId="1" hidden="1">{#N/A,#N/A,FALSE,"BODY"}</definedName>
    <definedName name="사업환경" localSheetId="6" hidden="1">{#N/A,#N/A,FALSE,"BODY"}</definedName>
    <definedName name="사업환경" localSheetId="3" hidden="1">{#N/A,#N/A,FALSE,"BODY"}</definedName>
    <definedName name="사업환경" localSheetId="2" hidden="1">{#N/A,#N/A,FALSE,"BODY"}</definedName>
    <definedName name="사업환경" hidden="1">{#N/A,#N/A,FALSE,"BODY"}</definedName>
    <definedName name="새일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localSheetId="0" hidden="1">{#N/A,#N/A,TRUE,"일정"}</definedName>
    <definedName name="생산3" localSheetId="5" hidden="1">{#N/A,#N/A,TRUE,"일정"}</definedName>
    <definedName name="생산3" localSheetId="1" hidden="1">{#N/A,#N/A,TRUE,"일정"}</definedName>
    <definedName name="생산3" localSheetId="6" hidden="1">{#N/A,#N/A,TRUE,"일정"}</definedName>
    <definedName name="생산3" localSheetId="3" hidden="1">{#N/A,#N/A,TRUE,"일정"}</definedName>
    <definedName name="생산3" localSheetId="2" hidden="1">{#N/A,#N/A,TRUE,"일정"}</definedName>
    <definedName name="생산3" hidden="1">{#N/A,#N/A,TRUE,"일정"}</definedName>
    <definedName name="생산성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성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성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성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성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성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일정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일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일정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일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일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선생님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선생님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선생님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선생님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선생님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시책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시책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시책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시책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시책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localSheetId="0" hidden="1">{#N/A,#N/A,TRUE,"일정"}</definedName>
    <definedName name="세부실행2" localSheetId="5" hidden="1">{#N/A,#N/A,TRUE,"일정"}</definedName>
    <definedName name="세부실행2" localSheetId="1" hidden="1">{#N/A,#N/A,TRUE,"일정"}</definedName>
    <definedName name="세부실행2" localSheetId="6" hidden="1">{#N/A,#N/A,TRUE,"일정"}</definedName>
    <definedName name="세부실행2" localSheetId="3" hidden="1">{#N/A,#N/A,TRUE,"일정"}</definedName>
    <definedName name="세부실행2" localSheetId="2" hidden="1">{#N/A,#N/A,TRUE,"일정"}</definedName>
    <definedName name="세부실행2" hidden="1">{#N/A,#N/A,TRUE,"일정"}</definedName>
    <definedName name="셀리카" localSheetId="0" hidden="1">#REF!</definedName>
    <definedName name="셀리카" localSheetId="5" hidden="1">#REF!</definedName>
    <definedName name="셀리카" localSheetId="1" hidden="1">#REF!</definedName>
    <definedName name="셀리카" localSheetId="6" hidden="1">#REF!</definedName>
    <definedName name="셀리카" localSheetId="3" hidden="1">#REF!</definedName>
    <definedName name="셀리카" localSheetId="2" hidden="1">#REF!</definedName>
    <definedName name="셀리카" hidden="1">#REF!</definedName>
    <definedName name="손익" localSheetId="0" hidden="1">{#N/A,#N/A,FALSE,"BODY"}</definedName>
    <definedName name="손익" localSheetId="5" hidden="1">{#N/A,#N/A,FALSE,"BODY"}</definedName>
    <definedName name="손익" localSheetId="1" hidden="1">{#N/A,#N/A,FALSE,"BODY"}</definedName>
    <definedName name="손익" localSheetId="6" hidden="1">{#N/A,#N/A,FALSE,"BODY"}</definedName>
    <definedName name="손익" localSheetId="3" hidden="1">{#N/A,#N/A,FALSE,"BODY"}</definedName>
    <definedName name="손익" localSheetId="2" hidden="1">{#N/A,#N/A,FALSE,"BODY"}</definedName>
    <definedName name="손익" hidden="1">{#N/A,#N/A,FALSE,"BODY"}</definedName>
    <definedName name="쇼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쇼룸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쇼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쇼룸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쇼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쇼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localSheetId="0" hidden="1">{#N/A,#N/A,TRUE,"일정"}</definedName>
    <definedName name="수정" localSheetId="5" hidden="1">{#N/A,#N/A,TRUE,"일정"}</definedName>
    <definedName name="수정" localSheetId="1" hidden="1">{#N/A,#N/A,TRUE,"일정"}</definedName>
    <definedName name="수정" localSheetId="6" hidden="1">{#N/A,#N/A,TRUE,"일정"}</definedName>
    <definedName name="수정" localSheetId="3" hidden="1">{#N/A,#N/A,TRUE,"일정"}</definedName>
    <definedName name="수정" localSheetId="2" hidden="1">{#N/A,#N/A,TRUE,"일정"}</definedName>
    <definedName name="수정" hidden="1">{#N/A,#N/A,TRUE,"일정"}</definedName>
    <definedName name="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localSheetId="0" hidden="1">{#N/A,#N/A,FALSE,"신규dep";#N/A,#N/A,FALSE,"신규dep-금형상각후";#N/A,#N/A,FALSE,"신규dep-연구비상각후";#N/A,#N/A,FALSE,"신규dep-기계,공구상각후"}</definedName>
    <definedName name="신규" localSheetId="5" hidden="1">{#N/A,#N/A,FALSE,"신규dep";#N/A,#N/A,FALSE,"신규dep-금형상각후";#N/A,#N/A,FALSE,"신규dep-연구비상각후";#N/A,#N/A,FALSE,"신규dep-기계,공구상각후"}</definedName>
    <definedName name="신규" localSheetId="1" hidden="1">{#N/A,#N/A,FALSE,"신규dep";#N/A,#N/A,FALSE,"신규dep-금형상각후";#N/A,#N/A,FALSE,"신규dep-연구비상각후";#N/A,#N/A,FALSE,"신규dep-기계,공구상각후"}</definedName>
    <definedName name="신규" localSheetId="6" hidden="1">{#N/A,#N/A,FALSE,"신규dep";#N/A,#N/A,FALSE,"신규dep-금형상각후";#N/A,#N/A,FALSE,"신규dep-연구비상각후";#N/A,#N/A,FALSE,"신규dep-기계,공구상각후"}</definedName>
    <definedName name="신규" localSheetId="3" hidden="1">{#N/A,#N/A,FALSE,"신규dep";#N/A,#N/A,FALSE,"신규dep-금형상각후";#N/A,#N/A,FALSE,"신규dep-연구비상각후";#N/A,#N/A,FALSE,"신규dep-기계,공구상각후"}</definedName>
    <definedName name="신규" localSheetId="2" hidden="1">{#N/A,#N/A,FALSE,"신규dep";#N/A,#N/A,FALSE,"신규dep-금형상각후";#N/A,#N/A,FALSE,"신규dep-연구비상각후";#N/A,#N/A,FALSE,"신규dep-기계,공구상각후"}</definedName>
    <definedName name="신규" hidden="1">{#N/A,#N/A,FALSE,"신규dep";#N/A,#N/A,FALSE,"신규dep-금형상각후";#N/A,#N/A,FALSE,"신규dep-연구비상각후";#N/A,#N/A,FALSE,"신규dep-기계,공구상각후"}</definedName>
    <definedName name="신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ㄹ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ㄹ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ㄹ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ㄹ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ㄹ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localSheetId="0" hidden="1">{#N/A,#N/A,FALSE,"단축1";#N/A,#N/A,FALSE,"단축2";#N/A,#N/A,FALSE,"단축3";#N/A,#N/A,FALSE,"장축";#N/A,#N/A,FALSE,"4WD"}</definedName>
    <definedName name="ㅇㄴㅁㄹㅈㅇ" localSheetId="5" hidden="1">{#N/A,#N/A,FALSE,"단축1";#N/A,#N/A,FALSE,"단축2";#N/A,#N/A,FALSE,"단축3";#N/A,#N/A,FALSE,"장축";#N/A,#N/A,FALSE,"4WD"}</definedName>
    <definedName name="ㅇㄴㅁㄹㅈㅇ" localSheetId="1" hidden="1">{#N/A,#N/A,FALSE,"단축1";#N/A,#N/A,FALSE,"단축2";#N/A,#N/A,FALSE,"단축3";#N/A,#N/A,FALSE,"장축";#N/A,#N/A,FALSE,"4WD"}</definedName>
    <definedName name="ㅇㄴㅁㄹㅈㅇ" localSheetId="6" hidden="1">{#N/A,#N/A,FALSE,"단축1";#N/A,#N/A,FALSE,"단축2";#N/A,#N/A,FALSE,"단축3";#N/A,#N/A,FALSE,"장축";#N/A,#N/A,FALSE,"4WD"}</definedName>
    <definedName name="ㅇㄴㅁㄹㅈㅇ" localSheetId="3" hidden="1">{#N/A,#N/A,FALSE,"단축1";#N/A,#N/A,FALSE,"단축2";#N/A,#N/A,FALSE,"단축3";#N/A,#N/A,FALSE,"장축";#N/A,#N/A,FALSE,"4WD"}</definedName>
    <definedName name="ㅇㄴㅁㄹㅈㅇ" localSheetId="2" hidden="1">{#N/A,#N/A,FALSE,"단축1";#N/A,#N/A,FALSE,"단축2";#N/A,#N/A,FALSE,"단축3";#N/A,#N/A,FALSE,"장축";#N/A,#N/A,FALSE,"4WD"}</definedName>
    <definedName name="ㅇㄴㅁㄹㅈㅇ" hidden="1">{#N/A,#N/A,FALSE,"단축1";#N/A,#N/A,FALSE,"단축2";#N/A,#N/A,FALSE,"단축3";#N/A,#N/A,FALSE,"장축";#N/A,#N/A,FALSE,"4WD"}</definedName>
    <definedName name="ㅇㅇㄳ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ㄳ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ㄳ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ㄳ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ㄳ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ㄳ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localSheetId="0" hidden="1">{#VALUE!,#N/A,TRUE,0}</definedName>
    <definedName name="ㅇㅇㅇㅇㅇ" localSheetId="5" hidden="1">{#VALUE!,#N/A,TRUE,0}</definedName>
    <definedName name="ㅇㅇㅇㅇㅇ" localSheetId="1" hidden="1">{#VALUE!,#N/A,TRUE,0}</definedName>
    <definedName name="ㅇㅇㅇㅇㅇ" localSheetId="6" hidden="1">{#VALUE!,#N/A,TRUE,0}</definedName>
    <definedName name="ㅇㅇㅇㅇㅇ" localSheetId="3" hidden="1">{#VALUE!,#N/A,TRUE,0}</definedName>
    <definedName name="ㅇㅇㅇㅇㅇ" localSheetId="2" hidden="1">{#VALUE!,#N/A,TRUE,0}</definedName>
    <definedName name="ㅇㅇㅇㅇㅇ" hidden="1">{#VALUE!,#N/A,TRUE,0}</definedName>
    <definedName name="ㅇㅇㅇㅇㅇㅇㅇㅇㅇㅇㅇ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안전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안전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안전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안전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안전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상투자비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상투자비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상투자비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상투자비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상투자비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localSheetId="0" hidden="1">{#N/A,#N/A,TRUE,"일정"}</definedName>
    <definedName name="원가" localSheetId="5" hidden="1">{#N/A,#N/A,TRUE,"일정"}</definedName>
    <definedName name="원가" localSheetId="1" hidden="1">{#N/A,#N/A,TRUE,"일정"}</definedName>
    <definedName name="원가" localSheetId="6" hidden="1">{#N/A,#N/A,TRUE,"일정"}</definedName>
    <definedName name="원가" localSheetId="3" hidden="1">{#N/A,#N/A,TRUE,"일정"}</definedName>
    <definedName name="원가" localSheetId="2" hidden="1">{#N/A,#N/A,TRUE,"일정"}</definedName>
    <definedName name="원가" hidden="1">{#N/A,#N/A,TRUE,"일정"}</definedName>
    <definedName name="원가계획" localSheetId="0" hidden="1">{#N/A,#N/A,FALSE,"BODY"}</definedName>
    <definedName name="원가계획" localSheetId="5" hidden="1">{#N/A,#N/A,FALSE,"BODY"}</definedName>
    <definedName name="원가계획" localSheetId="1" hidden="1">{#N/A,#N/A,FALSE,"BODY"}</definedName>
    <definedName name="원가계획" localSheetId="6" hidden="1">{#N/A,#N/A,FALSE,"BODY"}</definedName>
    <definedName name="원가계획" localSheetId="3" hidden="1">{#N/A,#N/A,FALSE,"BODY"}</definedName>
    <definedName name="원가계획" localSheetId="2" hidden="1">{#N/A,#N/A,FALSE,"BODY"}</definedName>
    <definedName name="원가계획" hidden="1">{#N/A,#N/A,FALSE,"BODY"}</definedName>
    <definedName name="원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사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사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사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사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사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법제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법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법제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법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법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localSheetId="0" hidden="1">{#N/A,#N/A,TRUE,"일정"}</definedName>
    <definedName name="이슈" localSheetId="5" hidden="1">{#N/A,#N/A,TRUE,"일정"}</definedName>
    <definedName name="이슈" localSheetId="1" hidden="1">{#N/A,#N/A,TRUE,"일정"}</definedName>
    <definedName name="이슈" localSheetId="6" hidden="1">{#N/A,#N/A,TRUE,"일정"}</definedName>
    <definedName name="이슈" localSheetId="3" hidden="1">{#N/A,#N/A,TRUE,"일정"}</definedName>
    <definedName name="이슈" localSheetId="2" hidden="1">{#N/A,#N/A,TRUE,"일정"}</definedName>
    <definedName name="이슈" hidden="1">{#N/A,#N/A,TRUE,"일정"}</definedName>
    <definedName name="이천년비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반경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반경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반경비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반경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반경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계획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계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계획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계획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계획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localSheetId="0" hidden="1">{#N/A,#N/A,TRUE,"일정"}</definedName>
    <definedName name="ㅈㅈㅈ" localSheetId="5" hidden="1">{#N/A,#N/A,TRUE,"일정"}</definedName>
    <definedName name="ㅈㅈㅈ" localSheetId="1" hidden="1">{#N/A,#N/A,TRUE,"일정"}</definedName>
    <definedName name="ㅈㅈㅈ" localSheetId="6" hidden="1">{#N/A,#N/A,TRUE,"일정"}</definedName>
    <definedName name="ㅈㅈㅈ" localSheetId="3" hidden="1">{#N/A,#N/A,TRUE,"일정"}</definedName>
    <definedName name="ㅈㅈㅈ" localSheetId="2" hidden="1">{#N/A,#N/A,TRUE,"일정"}</definedName>
    <definedName name="ㅈㅈㅈ" hidden="1">{#N/A,#N/A,TRUE,"일정"}</definedName>
    <definedName name="자료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료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료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료2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료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료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고관리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고관리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고관리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고관리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고관리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0" hidden="1">{#N/A,#N/A,FALSE,"BODY"}</definedName>
    <definedName name="재료비" localSheetId="5" hidden="1">{#N/A,#N/A,FALSE,"BODY"}</definedName>
    <definedName name="재료비" localSheetId="1" hidden="1">{#N/A,#N/A,FALSE,"BODY"}</definedName>
    <definedName name="재료비" localSheetId="6" hidden="1">{#N/A,#N/A,FALSE,"BODY"}</definedName>
    <definedName name="재료비" localSheetId="3" hidden="1">{#N/A,#N/A,FALSE,"BODY"}</definedName>
    <definedName name="재료비" localSheetId="2" hidden="1">{#N/A,#N/A,FALSE,"BODY"}</definedName>
    <definedName name="재료비" hidden="1">{#N/A,#N/A,FALSE,"BODY"}</definedName>
    <definedName name="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localSheetId="0" hidden="1">{#N/A,#N/A,TRUE,"일정"}</definedName>
    <definedName name="중점추진" localSheetId="5" hidden="1">{#N/A,#N/A,TRUE,"일정"}</definedName>
    <definedName name="중점추진" localSheetId="1" hidden="1">{#N/A,#N/A,TRUE,"일정"}</definedName>
    <definedName name="중점추진" localSheetId="6" hidden="1">{#N/A,#N/A,TRUE,"일정"}</definedName>
    <definedName name="중점추진" localSheetId="3" hidden="1">{#N/A,#N/A,TRUE,"일정"}</definedName>
    <definedName name="중점추진" localSheetId="2" hidden="1">{#N/A,#N/A,TRUE,"일정"}</definedName>
    <definedName name="중점추진" hidden="1">{#N/A,#N/A,TRUE,"일정"}</definedName>
    <definedName name="중표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localSheetId="0" hidden="1">{#N/A,#N/A,TRUE,"일정"}</definedName>
    <definedName name="지그부하1" localSheetId="5" hidden="1">{#N/A,#N/A,TRUE,"일정"}</definedName>
    <definedName name="지그부하1" localSheetId="1" hidden="1">{#N/A,#N/A,TRUE,"일정"}</definedName>
    <definedName name="지그부하1" localSheetId="6" hidden="1">{#N/A,#N/A,TRUE,"일정"}</definedName>
    <definedName name="지그부하1" localSheetId="3" hidden="1">{#N/A,#N/A,TRUE,"일정"}</definedName>
    <definedName name="지그부하1" localSheetId="2" hidden="1">{#N/A,#N/A,TRUE,"일정"}</definedName>
    <definedName name="지그부하1" hidden="1">{#N/A,#N/A,TRUE,"일정"}</definedName>
    <definedName name="지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도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13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13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130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13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13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3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3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30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3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3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진도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진도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진도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진도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진도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0" hidden="1">{#N/A,#N/A,TRUE,"일정"}</definedName>
    <definedName name="차차" localSheetId="5" hidden="1">{#N/A,#N/A,TRUE,"일정"}</definedName>
    <definedName name="차차" localSheetId="1" hidden="1">{#N/A,#N/A,TRUE,"일정"}</definedName>
    <definedName name="차차" localSheetId="6" hidden="1">{#N/A,#N/A,TRUE,"일정"}</definedName>
    <definedName name="차차" localSheetId="3" hidden="1">{#N/A,#N/A,TRUE,"일정"}</definedName>
    <definedName name="차차" localSheetId="2" hidden="1">{#N/A,#N/A,TRUE,"일정"}</definedName>
    <definedName name="차차" hidden="1">{#N/A,#N/A,TRUE,"일정"}</definedName>
    <definedName name="차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차트1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차트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차트1" localSheetId="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차트1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차트1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localSheetId="0" hidden="1">{"'Monthly 1997'!$A$3:$S$89"}</definedName>
    <definedName name="초ㅐ" localSheetId="5" hidden="1">{"'Monthly 1997'!$A$3:$S$89"}</definedName>
    <definedName name="초ㅐ" localSheetId="1" hidden="1">{"'Monthly 1997'!$A$3:$S$89"}</definedName>
    <definedName name="초ㅐ" localSheetId="6" hidden="1">{"'Monthly 1997'!$A$3:$S$89"}</definedName>
    <definedName name="초ㅐ" localSheetId="3" hidden="1">{"'Monthly 1997'!$A$3:$S$89"}</definedName>
    <definedName name="초ㅐ" localSheetId="2" hidden="1">{"'Monthly 1997'!$A$3:$S$89"}</definedName>
    <definedName name="초ㅐ" hidden="1">{"'Monthly 1997'!$A$3:$S$89"}</definedName>
    <definedName name="추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이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이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이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이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이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localSheetId="0" hidden="1">{#N/A,#N/A,TRUE,"일정"}</definedName>
    <definedName name="ㅌㅌㅌ" localSheetId="5" hidden="1">{#N/A,#N/A,TRUE,"일정"}</definedName>
    <definedName name="ㅌㅌㅌ" localSheetId="1" hidden="1">{#N/A,#N/A,TRUE,"일정"}</definedName>
    <definedName name="ㅌㅌㅌ" localSheetId="6" hidden="1">{#N/A,#N/A,TRUE,"일정"}</definedName>
    <definedName name="ㅌㅌㅌ" localSheetId="3" hidden="1">{#N/A,#N/A,TRUE,"일정"}</definedName>
    <definedName name="ㅌㅌㅌ" localSheetId="2" hidden="1">{#N/A,#N/A,TRUE,"일정"}</definedName>
    <definedName name="ㅌㅌㅌ" hidden="1">{#N/A,#N/A,TRUE,"일정"}</definedName>
    <definedName name="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localSheetId="0" hidden="1">{#N/A,#N/A,TRUE,"일정"}</definedName>
    <definedName name="투자사업" localSheetId="5" hidden="1">{#N/A,#N/A,TRUE,"일정"}</definedName>
    <definedName name="투자사업" localSheetId="1" hidden="1">{#N/A,#N/A,TRUE,"일정"}</definedName>
    <definedName name="투자사업" localSheetId="6" hidden="1">{#N/A,#N/A,TRUE,"일정"}</definedName>
    <definedName name="투자사업" localSheetId="3" hidden="1">{#N/A,#N/A,TRUE,"일정"}</definedName>
    <definedName name="투자사업" localSheetId="2" hidden="1">{#N/A,#N/A,TRUE,"일정"}</definedName>
    <definedName name="투자사업" hidden="1">{#N/A,#N/A,TRUE,"일정"}</definedName>
    <definedName name="투자지출CAS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localSheetId="0" hidden="1">{#N/A,#N/A,TRUE,"일정"}</definedName>
    <definedName name="펜다" localSheetId="5" hidden="1">{#N/A,#N/A,TRUE,"일정"}</definedName>
    <definedName name="펜다" localSheetId="1" hidden="1">{#N/A,#N/A,TRUE,"일정"}</definedName>
    <definedName name="펜다" localSheetId="6" hidden="1">{#N/A,#N/A,TRUE,"일정"}</definedName>
    <definedName name="펜다" localSheetId="3" hidden="1">{#N/A,#N/A,TRUE,"일정"}</definedName>
    <definedName name="펜다" localSheetId="2" hidden="1">{#N/A,#N/A,TRUE,"일정"}</definedName>
    <definedName name="펜다" hidden="1">{#N/A,#N/A,TRUE,"일정"}</definedName>
    <definedName name="품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품관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품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품관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품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품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ㅐㅐㅐ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ㅐㅐ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ㅐㅐㅐ" localSheetId="6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ㅐㅐㅐ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ㅐㅐㅐ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localSheetId="0" hidden="1">{#N/A,#N/A,TRUE,"일정"}</definedName>
    <definedName name="ㅓㄹ" localSheetId="5" hidden="1">{#N/A,#N/A,TRUE,"일정"}</definedName>
    <definedName name="ㅓㄹ" localSheetId="1" hidden="1">{#N/A,#N/A,TRUE,"일정"}</definedName>
    <definedName name="ㅓㄹ" localSheetId="6" hidden="1">{#N/A,#N/A,TRUE,"일정"}</definedName>
    <definedName name="ㅓㄹ" localSheetId="3" hidden="1">{#N/A,#N/A,TRUE,"일정"}</definedName>
    <definedName name="ㅓㄹ" localSheetId="2" hidden="1">{#N/A,#N/A,TRUE,"일정"}</definedName>
    <definedName name="ㅓㄹ" hidden="1">{#N/A,#N/A,TRUE,"일정"}</definedName>
    <definedName name="ㅓㅓ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ㄹ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ㄹ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localSheetId="0" hidden="1">{#N/A,#N/A,TRUE,"일정"}</definedName>
    <definedName name="ㅗㄱㄴㅇㅁ" localSheetId="5" hidden="1">{#N/A,#N/A,TRUE,"일정"}</definedName>
    <definedName name="ㅗㄱㄴㅇㅁ" localSheetId="1" hidden="1">{#N/A,#N/A,TRUE,"일정"}</definedName>
    <definedName name="ㅗㄱㄴㅇㅁ" localSheetId="6" hidden="1">{#N/A,#N/A,TRUE,"일정"}</definedName>
    <definedName name="ㅗㄱㄴㅇㅁ" localSheetId="3" hidden="1">{#N/A,#N/A,TRUE,"일정"}</definedName>
    <definedName name="ㅗㄱㄴㅇㅁ" localSheetId="2" hidden="1">{#N/A,#N/A,TRUE,"일정"}</definedName>
    <definedName name="ㅗㄱㄴㅇㅁ" hidden="1">{#N/A,#N/A,TRUE,"일정"}</definedName>
    <definedName name="ㅗㅗㅗㅗㅗㅗㅗㅗㅗㅗ" localSheetId="0" hidden="1">{#N/A,#N/A,TRUE,"일정"}</definedName>
    <definedName name="ㅗㅗㅗㅗㅗㅗㅗㅗㅗㅗ" localSheetId="5" hidden="1">{#N/A,#N/A,TRUE,"일정"}</definedName>
    <definedName name="ㅗㅗㅗㅗㅗㅗㅗㅗㅗㅗ" localSheetId="1" hidden="1">{#N/A,#N/A,TRUE,"일정"}</definedName>
    <definedName name="ㅗㅗㅗㅗㅗㅗㅗㅗㅗㅗ" localSheetId="6" hidden="1">{#N/A,#N/A,TRUE,"일정"}</definedName>
    <definedName name="ㅗㅗㅗㅗㅗㅗㅗㅗㅗㅗ" localSheetId="3" hidden="1">{#N/A,#N/A,TRUE,"일정"}</definedName>
    <definedName name="ㅗㅗㅗㅗㅗㅗㅗㅗㅗㅗ" localSheetId="2" hidden="1">{#N/A,#N/A,TRUE,"일정"}</definedName>
    <definedName name="ㅗㅗㅗㅗㅗㅗㅗㅗㅗㅗ" hidden="1">{#N/A,#N/A,TRUE,"일정"}</definedName>
    <definedName name="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localSheetId="0" hidden="1">{#N/A,#N/A,TRUE,"일정"}</definedName>
    <definedName name="ㅛㄱ됴ㄱㄷ죠ㅅㄱ됴ㅅㄱㄷ죡ㄷ죠" localSheetId="5" hidden="1">{#N/A,#N/A,TRUE,"일정"}</definedName>
    <definedName name="ㅛㄱ됴ㄱㄷ죠ㅅㄱ됴ㅅㄱㄷ죡ㄷ죠" localSheetId="1" hidden="1">{#N/A,#N/A,TRUE,"일정"}</definedName>
    <definedName name="ㅛㄱ됴ㄱㄷ죠ㅅㄱ됴ㅅㄱㄷ죡ㄷ죠" localSheetId="6" hidden="1">{#N/A,#N/A,TRUE,"일정"}</definedName>
    <definedName name="ㅛㄱ됴ㄱㄷ죠ㅅㄱ됴ㅅㄱㄷ죡ㄷ죠" localSheetId="3" hidden="1">{#N/A,#N/A,TRUE,"일정"}</definedName>
    <definedName name="ㅛㄱ됴ㄱㄷ죠ㅅㄱ됴ㅅㄱㄷ죡ㄷ죠" localSheetId="2" hidden="1">{#N/A,#N/A,TRUE,"일정"}</definedName>
    <definedName name="ㅛㄱ됴ㄱㄷ죠ㅅㄱ됴ㅅㄱㄷ죡ㄷ죠" hidden="1">{#N/A,#N/A,TRUE,"일정"}</definedName>
    <definedName name="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localSheetId="0" hidden="1">{#N/A,#N/A,TRUE,"일정"}</definedName>
    <definedName name="ㅜㅛㅅㄱ누ㅛㅅㄱ누ㅛㅅㄴ구ㅛㅅㄱㄴ" localSheetId="5" hidden="1">{#N/A,#N/A,TRUE,"일정"}</definedName>
    <definedName name="ㅜㅛㅅㄱ누ㅛㅅㄱ누ㅛㅅㄴ구ㅛㅅㄱㄴ" localSheetId="1" hidden="1">{#N/A,#N/A,TRUE,"일정"}</definedName>
    <definedName name="ㅜㅛㅅㄱ누ㅛㅅㄱ누ㅛㅅㄴ구ㅛㅅㄱㄴ" localSheetId="6" hidden="1">{#N/A,#N/A,TRUE,"일정"}</definedName>
    <definedName name="ㅜㅛㅅㄱ누ㅛㅅㄱ누ㅛㅅㄴ구ㅛㅅㄱㄴ" localSheetId="3" hidden="1">{#N/A,#N/A,TRUE,"일정"}</definedName>
    <definedName name="ㅜㅛㅅㄱ누ㅛㅅㄱ누ㅛㅅㄴ구ㅛㅅㄱㄴ" localSheetId="2" hidden="1">{#N/A,#N/A,TRUE,"일정"}</definedName>
    <definedName name="ㅜㅛㅅㄱ누ㅛㅅㄱ누ㅛㅅㄴ구ㅛㅅㄱㄴ" hidden="1">{#N/A,#N/A,TRUE,"일정"}</definedName>
    <definedName name="ㅠㅠ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" localSheetId="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</workbook>
</file>

<file path=xl/calcChain.xml><?xml version="1.0" encoding="utf-8"?>
<calcChain xmlns="http://schemas.openxmlformats.org/spreadsheetml/2006/main">
  <c r="L6" i="60" l="1"/>
  <c r="AE6" i="60" l="1"/>
  <c r="AD6" i="60"/>
  <c r="N6" i="60"/>
  <c r="M6" i="60"/>
  <c r="H25" i="66" l="1"/>
  <c r="G25" i="66"/>
  <c r="F25" i="66"/>
  <c r="C25" i="66"/>
  <c r="H24" i="66"/>
  <c r="G24" i="66"/>
  <c r="F24" i="66"/>
  <c r="C24" i="66"/>
  <c r="H23" i="66"/>
  <c r="G23" i="66"/>
  <c r="F23" i="66"/>
  <c r="C23" i="66"/>
  <c r="H21" i="66"/>
  <c r="G21" i="66"/>
  <c r="F21" i="66"/>
  <c r="C21" i="66"/>
  <c r="H20" i="66"/>
  <c r="G20" i="66"/>
  <c r="F20" i="66"/>
  <c r="C20" i="66"/>
  <c r="H19" i="66"/>
  <c r="G19" i="66"/>
  <c r="F19" i="66"/>
  <c r="E19" i="66"/>
  <c r="D19" i="66"/>
  <c r="C19" i="66"/>
  <c r="H18" i="66"/>
  <c r="G18" i="66"/>
  <c r="F18" i="66"/>
  <c r="C18" i="66"/>
  <c r="H17" i="66"/>
  <c r="G17" i="66"/>
  <c r="F17" i="66"/>
  <c r="C17" i="66"/>
  <c r="H16" i="66"/>
  <c r="G16" i="66"/>
  <c r="F16" i="66"/>
  <c r="C16" i="66"/>
  <c r="H15" i="66"/>
  <c r="G15" i="66"/>
  <c r="F15" i="66"/>
  <c r="C15" i="66"/>
  <c r="H14" i="66"/>
  <c r="G14" i="66"/>
  <c r="F14" i="66"/>
  <c r="C14" i="66"/>
  <c r="H13" i="66"/>
  <c r="G13" i="66"/>
  <c r="F13" i="66"/>
  <c r="C13" i="66"/>
  <c r="H12" i="66"/>
  <c r="G12" i="66"/>
  <c r="F12" i="66"/>
  <c r="C12" i="66"/>
  <c r="H11" i="66"/>
  <c r="G11" i="66"/>
  <c r="F11" i="66"/>
  <c r="E11" i="66"/>
  <c r="D11" i="66"/>
  <c r="C11" i="66"/>
  <c r="H10" i="66"/>
  <c r="G10" i="66"/>
  <c r="F10" i="66"/>
  <c r="C10" i="66"/>
  <c r="H9" i="66"/>
  <c r="G9" i="66"/>
  <c r="F9" i="66"/>
  <c r="C9" i="66"/>
  <c r="H8" i="66"/>
  <c r="G8" i="66"/>
  <c r="F8" i="66"/>
  <c r="C8" i="66"/>
  <c r="H7" i="66"/>
  <c r="G7" i="66"/>
  <c r="F7" i="66"/>
  <c r="C7" i="66"/>
  <c r="H6" i="66"/>
  <c r="G6" i="66"/>
  <c r="F6" i="66"/>
  <c r="C6" i="66"/>
  <c r="G5" i="66" l="1"/>
  <c r="F5" i="66"/>
  <c r="H5" i="66"/>
  <c r="C5" i="66"/>
  <c r="G19" i="65" l="1"/>
  <c r="G11" i="65"/>
  <c r="F25" i="65"/>
  <c r="F24" i="65"/>
  <c r="F23" i="65"/>
  <c r="H19" i="65"/>
  <c r="H11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6" i="65"/>
  <c r="E5" i="65"/>
  <c r="D5" i="65"/>
  <c r="C5" i="65"/>
  <c r="F5" i="65" l="1"/>
  <c r="W1200" i="63" l="1"/>
  <c r="R1200" i="63"/>
  <c r="H1200" i="63"/>
  <c r="C1200" i="63"/>
  <c r="W1199" i="63"/>
  <c r="R1199" i="63"/>
  <c r="H1199" i="63"/>
  <c r="C1199" i="63"/>
  <c r="W1198" i="63"/>
  <c r="R1198" i="63"/>
  <c r="H1198" i="63"/>
  <c r="C1198" i="63"/>
  <c r="W1197" i="63"/>
  <c r="R1197" i="63"/>
  <c r="H1197" i="63"/>
  <c r="C1197" i="63"/>
  <c r="W1196" i="63"/>
  <c r="R1196" i="63"/>
  <c r="H1196" i="63"/>
  <c r="C1196" i="63"/>
  <c r="W1195" i="63"/>
  <c r="R1195" i="63"/>
  <c r="H1195" i="63"/>
  <c r="C1195" i="63"/>
  <c r="W1194" i="63"/>
  <c r="R1194" i="63"/>
  <c r="H1194" i="63"/>
  <c r="C1194" i="63"/>
  <c r="W1193" i="63"/>
  <c r="R1193" i="63"/>
  <c r="H1193" i="63"/>
  <c r="C1193" i="63"/>
  <c r="W1192" i="63"/>
  <c r="R1192" i="63"/>
  <c r="H1192" i="63"/>
  <c r="C1192" i="63"/>
  <c r="W1191" i="63"/>
  <c r="R1191" i="63"/>
  <c r="H1191" i="63"/>
  <c r="C1191" i="63"/>
  <c r="W1190" i="63"/>
  <c r="R1190" i="63"/>
  <c r="H1190" i="63"/>
  <c r="C1190" i="63"/>
  <c r="W1189" i="63"/>
  <c r="R1189" i="63"/>
  <c r="H1189" i="63"/>
  <c r="C1189" i="63"/>
  <c r="W1188" i="63"/>
  <c r="R1188" i="63"/>
  <c r="H1188" i="63"/>
  <c r="C1188" i="63"/>
  <c r="W1187" i="63"/>
  <c r="R1187" i="63"/>
  <c r="H1187" i="63"/>
  <c r="C1187" i="63"/>
  <c r="W1186" i="63"/>
  <c r="R1186" i="63"/>
  <c r="H1186" i="63"/>
  <c r="C1186" i="63"/>
  <c r="W1185" i="63"/>
  <c r="R1185" i="63"/>
  <c r="H1185" i="63"/>
  <c r="C1185" i="63"/>
  <c r="W1184" i="63"/>
  <c r="R1184" i="63"/>
  <c r="H1184" i="63"/>
  <c r="C1184" i="63"/>
  <c r="W1183" i="63"/>
  <c r="R1183" i="63"/>
  <c r="H1183" i="63"/>
  <c r="C1183" i="63"/>
  <c r="W1182" i="63"/>
  <c r="R1182" i="63"/>
  <c r="H1182" i="63"/>
  <c r="C1182" i="63"/>
  <c r="W1181" i="63"/>
  <c r="R1181" i="63"/>
  <c r="H1181" i="63"/>
  <c r="C1181" i="63"/>
  <c r="W1180" i="63"/>
  <c r="R1180" i="63"/>
  <c r="H1180" i="63"/>
  <c r="C1180" i="63"/>
  <c r="W1179" i="63"/>
  <c r="R1179" i="63"/>
  <c r="H1179" i="63"/>
  <c r="C1179" i="63"/>
  <c r="W1178" i="63"/>
  <c r="R1178" i="63"/>
  <c r="H1178" i="63"/>
  <c r="C1178" i="63"/>
  <c r="W1177" i="63"/>
  <c r="R1177" i="63"/>
  <c r="H1177" i="63"/>
  <c r="C1177" i="63"/>
  <c r="W1176" i="63"/>
  <c r="R1176" i="63"/>
  <c r="H1176" i="63"/>
  <c r="C1176" i="63"/>
  <c r="W1175" i="63"/>
  <c r="R1175" i="63"/>
  <c r="H1175" i="63"/>
  <c r="C1175" i="63"/>
  <c r="W1174" i="63"/>
  <c r="R1174" i="63"/>
  <c r="H1174" i="63"/>
  <c r="C1174" i="63"/>
  <c r="W1173" i="63"/>
  <c r="R1173" i="63"/>
  <c r="H1173" i="63"/>
  <c r="C1173" i="63"/>
  <c r="W1172" i="63"/>
  <c r="R1172" i="63"/>
  <c r="H1172" i="63"/>
  <c r="C1172" i="63"/>
  <c r="W1171" i="63"/>
  <c r="R1171" i="63"/>
  <c r="H1171" i="63"/>
  <c r="C1171" i="63"/>
  <c r="W1170" i="63"/>
  <c r="R1170" i="63"/>
  <c r="H1170" i="63"/>
  <c r="C1170" i="63"/>
  <c r="W1169" i="63"/>
  <c r="R1169" i="63"/>
  <c r="H1169" i="63"/>
  <c r="C1169" i="63"/>
  <c r="W1168" i="63"/>
  <c r="R1168" i="63"/>
  <c r="H1168" i="63"/>
  <c r="C1168" i="63"/>
  <c r="W1167" i="63"/>
  <c r="R1167" i="63"/>
  <c r="H1167" i="63"/>
  <c r="C1167" i="63"/>
  <c r="W1166" i="63"/>
  <c r="R1166" i="63"/>
  <c r="H1166" i="63"/>
  <c r="C1166" i="63"/>
  <c r="W1165" i="63"/>
  <c r="R1165" i="63"/>
  <c r="H1165" i="63"/>
  <c r="C1165" i="63"/>
  <c r="W1164" i="63"/>
  <c r="R1164" i="63"/>
  <c r="H1164" i="63"/>
  <c r="C1164" i="63"/>
  <c r="W1163" i="63"/>
  <c r="R1163" i="63"/>
  <c r="H1163" i="63"/>
  <c r="C1163" i="63"/>
  <c r="W1162" i="63"/>
  <c r="R1162" i="63"/>
  <c r="H1162" i="63"/>
  <c r="C1162" i="63"/>
  <c r="W1161" i="63"/>
  <c r="R1161" i="63"/>
  <c r="H1161" i="63"/>
  <c r="C1161" i="63"/>
  <c r="W1160" i="63"/>
  <c r="R1160" i="63"/>
  <c r="H1160" i="63"/>
  <c r="C1160" i="63"/>
  <c r="W1159" i="63"/>
  <c r="R1159" i="63"/>
  <c r="H1159" i="63"/>
  <c r="C1159" i="63"/>
  <c r="W1158" i="63"/>
  <c r="R1158" i="63"/>
  <c r="H1158" i="63"/>
  <c r="C1158" i="63"/>
  <c r="W1157" i="63"/>
  <c r="R1157" i="63"/>
  <c r="H1157" i="63"/>
  <c r="C1157" i="63"/>
  <c r="W1156" i="63"/>
  <c r="R1156" i="63"/>
  <c r="H1156" i="63"/>
  <c r="C1156" i="63"/>
  <c r="W1155" i="63"/>
  <c r="R1155" i="63"/>
  <c r="H1155" i="63"/>
  <c r="C1155" i="63"/>
  <c r="W1154" i="63"/>
  <c r="R1154" i="63"/>
  <c r="H1154" i="63"/>
  <c r="C1154" i="63"/>
  <c r="W1153" i="63"/>
  <c r="R1153" i="63"/>
  <c r="H1153" i="63"/>
  <c r="C1153" i="63"/>
  <c r="W1152" i="63"/>
  <c r="R1152" i="63"/>
  <c r="H1152" i="63"/>
  <c r="C1152" i="63"/>
  <c r="W1151" i="63"/>
  <c r="R1151" i="63"/>
  <c r="H1151" i="63"/>
  <c r="C1151" i="63"/>
  <c r="W1150" i="63"/>
  <c r="R1150" i="63"/>
  <c r="H1150" i="63"/>
  <c r="C1150" i="63"/>
  <c r="W1149" i="63"/>
  <c r="R1149" i="63"/>
  <c r="H1149" i="63"/>
  <c r="C1149" i="63"/>
  <c r="W1148" i="63"/>
  <c r="R1148" i="63"/>
  <c r="H1148" i="63"/>
  <c r="C1148" i="63"/>
  <c r="W1147" i="63"/>
  <c r="R1147" i="63"/>
  <c r="H1147" i="63"/>
  <c r="C1147" i="63"/>
  <c r="W1146" i="63"/>
  <c r="R1146" i="63"/>
  <c r="H1146" i="63"/>
  <c r="C1146" i="63"/>
  <c r="W1145" i="63"/>
  <c r="R1145" i="63"/>
  <c r="H1145" i="63"/>
  <c r="C1145" i="63"/>
  <c r="W1144" i="63"/>
  <c r="R1144" i="63"/>
  <c r="H1144" i="63"/>
  <c r="C1144" i="63"/>
  <c r="W1143" i="63"/>
  <c r="R1143" i="63"/>
  <c r="H1143" i="63"/>
  <c r="C1143" i="63"/>
  <c r="W1142" i="63"/>
  <c r="R1142" i="63"/>
  <c r="H1142" i="63"/>
  <c r="C1142" i="63"/>
  <c r="W1141" i="63"/>
  <c r="R1141" i="63"/>
  <c r="H1141" i="63"/>
  <c r="C1141" i="63"/>
  <c r="W1140" i="63"/>
  <c r="R1140" i="63"/>
  <c r="H1140" i="63"/>
  <c r="C1140" i="63"/>
  <c r="W1139" i="63"/>
  <c r="R1139" i="63"/>
  <c r="H1139" i="63"/>
  <c r="C1139" i="63"/>
  <c r="W1138" i="63"/>
  <c r="R1138" i="63"/>
  <c r="H1138" i="63"/>
  <c r="C1138" i="63"/>
  <c r="W1137" i="63"/>
  <c r="R1137" i="63"/>
  <c r="H1137" i="63"/>
  <c r="C1137" i="63"/>
  <c r="W1136" i="63"/>
  <c r="R1136" i="63"/>
  <c r="H1136" i="63"/>
  <c r="C1136" i="63"/>
  <c r="W1135" i="63"/>
  <c r="R1135" i="63"/>
  <c r="H1135" i="63"/>
  <c r="C1135" i="63"/>
  <c r="W1134" i="63"/>
  <c r="R1134" i="63"/>
  <c r="H1134" i="63"/>
  <c r="C1134" i="63"/>
  <c r="W1133" i="63"/>
  <c r="R1133" i="63"/>
  <c r="H1133" i="63"/>
  <c r="C1133" i="63"/>
  <c r="W1132" i="63"/>
  <c r="R1132" i="63"/>
  <c r="H1132" i="63"/>
  <c r="C1132" i="63"/>
  <c r="W1131" i="63"/>
  <c r="R1131" i="63"/>
  <c r="H1131" i="63"/>
  <c r="C1131" i="63"/>
  <c r="W1130" i="63"/>
  <c r="R1130" i="63"/>
  <c r="H1130" i="63"/>
  <c r="C1130" i="63"/>
  <c r="W1129" i="63"/>
  <c r="R1129" i="63"/>
  <c r="H1129" i="63"/>
  <c r="C1129" i="63"/>
  <c r="W1128" i="63"/>
  <c r="R1128" i="63"/>
  <c r="H1128" i="63"/>
  <c r="C1128" i="63"/>
  <c r="W1127" i="63"/>
  <c r="R1127" i="63"/>
  <c r="H1127" i="63"/>
  <c r="C1127" i="63"/>
  <c r="W1126" i="63"/>
  <c r="R1126" i="63"/>
  <c r="H1126" i="63"/>
  <c r="C1126" i="63"/>
  <c r="W1125" i="63"/>
  <c r="R1125" i="63"/>
  <c r="H1125" i="63"/>
  <c r="C1125" i="63"/>
  <c r="W1124" i="63"/>
  <c r="R1124" i="63"/>
  <c r="H1124" i="63"/>
  <c r="C1124" i="63"/>
  <c r="W1123" i="63"/>
  <c r="R1123" i="63"/>
  <c r="H1123" i="63"/>
  <c r="C1123" i="63"/>
  <c r="W1122" i="63"/>
  <c r="R1122" i="63"/>
  <c r="H1122" i="63"/>
  <c r="C1122" i="63"/>
  <c r="W1121" i="63"/>
  <c r="R1121" i="63"/>
  <c r="H1121" i="63"/>
  <c r="C1121" i="63"/>
  <c r="W1120" i="63"/>
  <c r="R1120" i="63"/>
  <c r="H1120" i="63"/>
  <c r="C1120" i="63"/>
  <c r="W1119" i="63"/>
  <c r="R1119" i="63"/>
  <c r="H1119" i="63"/>
  <c r="C1119" i="63"/>
  <c r="W1118" i="63"/>
  <c r="R1118" i="63"/>
  <c r="H1118" i="63"/>
  <c r="C1118" i="63"/>
  <c r="W1117" i="63"/>
  <c r="R1117" i="63"/>
  <c r="H1117" i="63"/>
  <c r="C1117" i="63"/>
  <c r="W1116" i="63"/>
  <c r="R1116" i="63"/>
  <c r="H1116" i="63"/>
  <c r="C1116" i="63"/>
  <c r="W1115" i="63"/>
  <c r="R1115" i="63"/>
  <c r="H1115" i="63"/>
  <c r="C1115" i="63"/>
  <c r="W1114" i="63"/>
  <c r="R1114" i="63"/>
  <c r="H1114" i="63"/>
  <c r="C1114" i="63"/>
  <c r="W1113" i="63"/>
  <c r="R1113" i="63"/>
  <c r="H1113" i="63"/>
  <c r="C1113" i="63"/>
  <c r="W1112" i="63"/>
  <c r="R1112" i="63"/>
  <c r="H1112" i="63"/>
  <c r="C1112" i="63"/>
  <c r="W1111" i="63"/>
  <c r="R1111" i="63"/>
  <c r="H1111" i="63"/>
  <c r="C1111" i="63"/>
  <c r="W1110" i="63"/>
  <c r="R1110" i="63"/>
  <c r="H1110" i="63"/>
  <c r="C1110" i="63"/>
  <c r="W1109" i="63"/>
  <c r="R1109" i="63"/>
  <c r="H1109" i="63"/>
  <c r="C1109" i="63"/>
  <c r="W1108" i="63"/>
  <c r="R1108" i="63"/>
  <c r="H1108" i="63"/>
  <c r="C1108" i="63"/>
  <c r="W1107" i="63"/>
  <c r="R1107" i="63"/>
  <c r="H1107" i="63"/>
  <c r="C1107" i="63"/>
  <c r="W1106" i="63"/>
  <c r="R1106" i="63"/>
  <c r="H1106" i="63"/>
  <c r="C1106" i="63"/>
  <c r="W1105" i="63"/>
  <c r="R1105" i="63"/>
  <c r="H1105" i="63"/>
  <c r="C1105" i="63"/>
  <c r="W1104" i="63"/>
  <c r="R1104" i="63"/>
  <c r="H1104" i="63"/>
  <c r="C1104" i="63"/>
  <c r="W1103" i="63"/>
  <c r="R1103" i="63"/>
  <c r="H1103" i="63"/>
  <c r="C1103" i="63"/>
  <c r="W1102" i="63"/>
  <c r="R1102" i="63"/>
  <c r="H1102" i="63"/>
  <c r="C1102" i="63"/>
  <c r="W1101" i="63"/>
  <c r="R1101" i="63"/>
  <c r="H1101" i="63"/>
  <c r="C1101" i="63"/>
  <c r="W1100" i="63"/>
  <c r="R1100" i="63"/>
  <c r="H1100" i="63"/>
  <c r="C1100" i="63"/>
  <c r="W1099" i="63"/>
  <c r="R1099" i="63"/>
  <c r="H1099" i="63"/>
  <c r="C1099" i="63"/>
  <c r="W1098" i="63"/>
  <c r="R1098" i="63"/>
  <c r="H1098" i="63"/>
  <c r="C1098" i="63"/>
  <c r="W1097" i="63"/>
  <c r="R1097" i="63"/>
  <c r="H1097" i="63"/>
  <c r="C1097" i="63"/>
  <c r="H1096" i="63"/>
  <c r="C1096" i="63"/>
  <c r="H1095" i="63"/>
  <c r="C1095" i="63"/>
  <c r="H1094" i="63"/>
  <c r="C1094" i="63"/>
  <c r="H1093" i="63"/>
  <c r="C1093" i="63"/>
  <c r="H1092" i="63"/>
  <c r="C1092" i="63"/>
  <c r="H1091" i="63"/>
  <c r="C1091" i="63"/>
  <c r="H1090" i="63"/>
  <c r="C1090" i="63"/>
  <c r="H1089" i="63"/>
  <c r="C1089" i="63"/>
  <c r="H1088" i="63"/>
  <c r="C1088" i="63"/>
  <c r="H1087" i="63"/>
  <c r="C1087" i="63"/>
  <c r="H1086" i="63"/>
  <c r="C1086" i="63"/>
  <c r="H1085" i="63"/>
  <c r="C1085" i="63"/>
  <c r="H1084" i="63"/>
  <c r="C1084" i="63"/>
  <c r="H1083" i="63"/>
  <c r="C1083" i="63"/>
  <c r="H1082" i="63"/>
  <c r="C1082" i="63"/>
  <c r="H1081" i="63"/>
  <c r="C1081" i="63"/>
  <c r="H1080" i="63"/>
  <c r="C1080" i="63"/>
  <c r="H1079" i="63"/>
  <c r="C1079" i="63"/>
  <c r="H1078" i="63"/>
  <c r="C1078" i="63"/>
  <c r="H1077" i="63"/>
  <c r="C1077" i="63"/>
  <c r="H1076" i="63"/>
  <c r="C1076" i="63"/>
  <c r="H1075" i="63"/>
  <c r="C1075" i="63"/>
  <c r="H1074" i="63"/>
  <c r="C1074" i="63"/>
  <c r="H1073" i="63"/>
  <c r="C1073" i="63"/>
  <c r="H1072" i="63"/>
  <c r="C1072" i="63"/>
  <c r="H1071" i="63"/>
  <c r="C1071" i="63"/>
  <c r="H1070" i="63"/>
  <c r="C1070" i="63"/>
  <c r="H1069" i="63"/>
  <c r="C1069" i="63"/>
  <c r="H1068" i="63"/>
  <c r="C1068" i="63"/>
  <c r="H1067" i="63"/>
  <c r="C1067" i="63"/>
  <c r="H1066" i="63"/>
  <c r="C1066" i="63"/>
  <c r="H1065" i="63"/>
  <c r="C1065" i="63"/>
  <c r="H1064" i="63"/>
  <c r="C1064" i="63"/>
  <c r="H1063" i="63"/>
  <c r="C1063" i="63"/>
  <c r="H1062" i="63"/>
  <c r="C1062" i="63"/>
  <c r="H1061" i="63"/>
  <c r="C1061" i="63"/>
  <c r="H1060" i="63"/>
  <c r="C1060" i="63"/>
  <c r="H1059" i="63"/>
  <c r="C1059" i="63"/>
  <c r="H1058" i="63"/>
  <c r="C1058" i="63"/>
  <c r="H1057" i="63"/>
  <c r="C1057" i="63"/>
  <c r="H1056" i="63"/>
  <c r="C1056" i="63"/>
  <c r="H1055" i="63"/>
  <c r="C1055" i="63"/>
  <c r="H1054" i="63"/>
  <c r="C1054" i="63"/>
  <c r="H1053" i="63"/>
  <c r="C1053" i="63"/>
  <c r="H1052" i="63"/>
  <c r="C1052" i="63"/>
  <c r="H1051" i="63"/>
  <c r="C1051" i="63"/>
  <c r="H1050" i="63"/>
  <c r="C1050" i="63"/>
  <c r="H1049" i="63"/>
  <c r="C1049" i="63"/>
  <c r="H1048" i="63"/>
  <c r="C1048" i="63"/>
  <c r="H1047" i="63"/>
  <c r="C1047" i="63"/>
  <c r="H1046" i="63"/>
  <c r="C1046" i="63"/>
  <c r="H1045" i="63"/>
  <c r="C1045" i="63"/>
  <c r="H1044" i="63"/>
  <c r="C1044" i="63"/>
  <c r="H1043" i="63"/>
  <c r="C1043" i="63"/>
  <c r="H1042" i="63"/>
  <c r="C1042" i="63"/>
  <c r="H1041" i="63"/>
  <c r="C1041" i="63"/>
  <c r="H1040" i="63"/>
  <c r="C1040" i="63"/>
  <c r="H1039" i="63"/>
  <c r="C1039" i="63"/>
  <c r="H1038" i="63"/>
  <c r="C1038" i="63"/>
  <c r="H1037" i="63"/>
  <c r="C1037" i="63"/>
  <c r="H1036" i="63"/>
  <c r="C1036" i="63"/>
  <c r="H1035" i="63"/>
  <c r="C1035" i="63"/>
  <c r="H1034" i="63"/>
  <c r="C1034" i="63"/>
  <c r="H1033" i="63"/>
  <c r="C1033" i="63"/>
  <c r="H1032" i="63"/>
  <c r="C1032" i="63"/>
  <c r="H1031" i="63"/>
  <c r="C1031" i="63"/>
  <c r="H1030" i="63"/>
  <c r="C1030" i="63"/>
  <c r="H1029" i="63"/>
  <c r="C1029" i="63"/>
  <c r="H1028" i="63"/>
  <c r="C1028" i="63"/>
  <c r="H1027" i="63"/>
  <c r="C1027" i="63"/>
  <c r="H1026" i="63"/>
  <c r="C1026" i="63"/>
  <c r="H1025" i="63"/>
  <c r="C1025" i="63"/>
  <c r="H1024" i="63"/>
  <c r="C1024" i="63"/>
  <c r="H1023" i="63"/>
  <c r="C1023" i="63"/>
  <c r="H1022" i="63"/>
  <c r="C1022" i="63"/>
  <c r="H1021" i="63"/>
  <c r="C1021" i="63"/>
  <c r="H1020" i="63"/>
  <c r="C1020" i="63"/>
  <c r="H1019" i="63"/>
  <c r="C1019" i="63"/>
  <c r="H1018" i="63"/>
  <c r="C1018" i="63"/>
  <c r="H1017" i="63"/>
  <c r="C1017" i="63"/>
  <c r="H1016" i="63"/>
  <c r="C1016" i="63"/>
  <c r="H1015" i="63"/>
  <c r="C1015" i="63"/>
  <c r="H1014" i="63"/>
  <c r="C1014" i="63"/>
  <c r="H1013" i="63"/>
  <c r="C1013" i="63"/>
  <c r="H1012" i="63"/>
  <c r="C1012" i="63"/>
  <c r="H1011" i="63"/>
  <c r="C1011" i="63"/>
  <c r="H1010" i="63"/>
  <c r="C1010" i="63"/>
  <c r="H1009" i="63"/>
  <c r="C1009" i="63"/>
  <c r="H1008" i="63"/>
  <c r="C1008" i="63"/>
  <c r="H1007" i="63"/>
  <c r="C1007" i="63"/>
  <c r="H1006" i="63"/>
  <c r="C1006" i="63"/>
  <c r="H1005" i="63"/>
  <c r="C1005" i="63"/>
  <c r="H1004" i="63"/>
  <c r="C1004" i="63"/>
  <c r="H1003" i="63"/>
  <c r="C1003" i="63"/>
  <c r="W1002" i="63"/>
  <c r="R1002" i="63"/>
  <c r="H1002" i="63"/>
  <c r="C1002" i="63"/>
  <c r="W1001" i="63"/>
  <c r="R1001" i="63"/>
  <c r="H1001" i="63"/>
  <c r="C1001" i="63"/>
  <c r="W1000" i="63"/>
  <c r="R1000" i="63"/>
  <c r="H1000" i="63"/>
  <c r="C1000" i="63"/>
  <c r="W999" i="63"/>
  <c r="R999" i="63"/>
  <c r="H999" i="63"/>
  <c r="C999" i="63"/>
  <c r="W998" i="63"/>
  <c r="R998" i="63"/>
  <c r="H998" i="63"/>
  <c r="C998" i="63"/>
  <c r="W997" i="63"/>
  <c r="R997" i="63"/>
  <c r="H997" i="63"/>
  <c r="C997" i="63"/>
  <c r="W996" i="63"/>
  <c r="R996" i="63"/>
  <c r="H996" i="63"/>
  <c r="C996" i="63"/>
  <c r="W995" i="63"/>
  <c r="R995" i="63"/>
  <c r="H995" i="63"/>
  <c r="C995" i="63"/>
  <c r="W994" i="63"/>
  <c r="R994" i="63"/>
  <c r="H994" i="63"/>
  <c r="C994" i="63"/>
  <c r="W993" i="63"/>
  <c r="R993" i="63"/>
  <c r="H993" i="63"/>
  <c r="C993" i="63"/>
  <c r="W992" i="63"/>
  <c r="R992" i="63"/>
  <c r="H992" i="63"/>
  <c r="C992" i="63"/>
  <c r="W991" i="63"/>
  <c r="R991" i="63"/>
  <c r="H991" i="63"/>
  <c r="C991" i="63"/>
  <c r="W990" i="63"/>
  <c r="R990" i="63"/>
  <c r="H990" i="63"/>
  <c r="C990" i="63"/>
  <c r="W989" i="63"/>
  <c r="R989" i="63"/>
  <c r="H989" i="63"/>
  <c r="C989" i="63"/>
  <c r="W988" i="63"/>
  <c r="R988" i="63"/>
  <c r="H988" i="63"/>
  <c r="C988" i="63"/>
  <c r="W987" i="63"/>
  <c r="R987" i="63"/>
  <c r="H987" i="63"/>
  <c r="C987" i="63"/>
  <c r="W986" i="63"/>
  <c r="R986" i="63"/>
  <c r="H986" i="63"/>
  <c r="C986" i="63"/>
  <c r="W985" i="63"/>
  <c r="R985" i="63"/>
  <c r="H985" i="63"/>
  <c r="C985" i="63"/>
  <c r="W984" i="63"/>
  <c r="R984" i="63"/>
  <c r="H984" i="63"/>
  <c r="C984" i="63"/>
  <c r="W983" i="63"/>
  <c r="R983" i="63"/>
  <c r="H983" i="63"/>
  <c r="C983" i="63"/>
  <c r="W982" i="63"/>
  <c r="R982" i="63"/>
  <c r="H982" i="63"/>
  <c r="C982" i="63"/>
  <c r="W981" i="63"/>
  <c r="R981" i="63"/>
  <c r="H981" i="63"/>
  <c r="C981" i="63"/>
  <c r="W980" i="63"/>
  <c r="R980" i="63"/>
  <c r="H980" i="63"/>
  <c r="C980" i="63"/>
  <c r="W979" i="63"/>
  <c r="R979" i="63"/>
  <c r="H979" i="63"/>
  <c r="C979" i="63"/>
  <c r="W978" i="63"/>
  <c r="R978" i="63"/>
  <c r="H978" i="63"/>
  <c r="C978" i="63"/>
  <c r="W977" i="63"/>
  <c r="R977" i="63"/>
  <c r="H977" i="63"/>
  <c r="C977" i="63"/>
  <c r="W976" i="63"/>
  <c r="R976" i="63"/>
  <c r="H976" i="63"/>
  <c r="C976" i="63"/>
  <c r="W975" i="63"/>
  <c r="R975" i="63"/>
  <c r="H975" i="63"/>
  <c r="C975" i="63"/>
  <c r="W974" i="63"/>
  <c r="R974" i="63"/>
  <c r="H974" i="63"/>
  <c r="C974" i="63"/>
  <c r="W973" i="63"/>
  <c r="R973" i="63"/>
  <c r="H973" i="63"/>
  <c r="C973" i="63"/>
  <c r="W972" i="63"/>
  <c r="R972" i="63"/>
  <c r="H972" i="63"/>
  <c r="C972" i="63"/>
  <c r="W971" i="63"/>
  <c r="R971" i="63"/>
  <c r="H971" i="63"/>
  <c r="C971" i="63"/>
  <c r="W970" i="63"/>
  <c r="R970" i="63"/>
  <c r="H970" i="63"/>
  <c r="C970" i="63"/>
  <c r="W969" i="63"/>
  <c r="R969" i="63"/>
  <c r="H969" i="63"/>
  <c r="C969" i="63"/>
  <c r="W968" i="63"/>
  <c r="R968" i="63"/>
  <c r="H968" i="63"/>
  <c r="C968" i="63"/>
  <c r="W967" i="63"/>
  <c r="R967" i="63"/>
  <c r="H967" i="63"/>
  <c r="C967" i="63"/>
  <c r="W966" i="63"/>
  <c r="R966" i="63"/>
  <c r="H966" i="63"/>
  <c r="C966" i="63"/>
  <c r="W965" i="63"/>
  <c r="R965" i="63"/>
  <c r="H965" i="63"/>
  <c r="C965" i="63"/>
  <c r="W964" i="63"/>
  <c r="R964" i="63"/>
  <c r="H964" i="63"/>
  <c r="C964" i="63"/>
  <c r="W963" i="63"/>
  <c r="R963" i="63"/>
  <c r="H963" i="63"/>
  <c r="C963" i="63"/>
  <c r="W962" i="63"/>
  <c r="R962" i="63"/>
  <c r="H962" i="63"/>
  <c r="C962" i="63"/>
  <c r="W961" i="63"/>
  <c r="R961" i="63"/>
  <c r="H961" i="63"/>
  <c r="C961" i="63"/>
  <c r="W960" i="63"/>
  <c r="R960" i="63"/>
  <c r="H960" i="63"/>
  <c r="C960" i="63"/>
  <c r="W959" i="63"/>
  <c r="R959" i="63"/>
  <c r="H959" i="63"/>
  <c r="C959" i="63"/>
  <c r="W958" i="63"/>
  <c r="R958" i="63"/>
  <c r="H958" i="63"/>
  <c r="C958" i="63"/>
  <c r="W957" i="63"/>
  <c r="R957" i="63"/>
  <c r="H957" i="63"/>
  <c r="C957" i="63"/>
  <c r="W956" i="63"/>
  <c r="R956" i="63"/>
  <c r="H956" i="63"/>
  <c r="C956" i="63"/>
  <c r="W955" i="63"/>
  <c r="R955" i="63"/>
  <c r="H955" i="63"/>
  <c r="C955" i="63"/>
  <c r="W954" i="63"/>
  <c r="R954" i="63"/>
  <c r="H954" i="63"/>
  <c r="C954" i="63"/>
  <c r="W953" i="63"/>
  <c r="R953" i="63"/>
  <c r="H953" i="63"/>
  <c r="C953" i="63"/>
  <c r="W952" i="63"/>
  <c r="R952" i="63"/>
  <c r="H952" i="63"/>
  <c r="C952" i="63"/>
  <c r="W951" i="63"/>
  <c r="R951" i="63"/>
  <c r="H951" i="63"/>
  <c r="C951" i="63"/>
  <c r="W950" i="63"/>
  <c r="R950" i="63"/>
  <c r="H950" i="63"/>
  <c r="C950" i="63"/>
  <c r="W949" i="63"/>
  <c r="R949" i="63"/>
  <c r="H949" i="63"/>
  <c r="C949" i="63"/>
  <c r="W948" i="63"/>
  <c r="R948" i="63"/>
  <c r="H948" i="63"/>
  <c r="C948" i="63"/>
  <c r="W947" i="63"/>
  <c r="R947" i="63"/>
  <c r="H947" i="63"/>
  <c r="C947" i="63"/>
  <c r="W946" i="63"/>
  <c r="R946" i="63"/>
  <c r="H946" i="63"/>
  <c r="C946" i="63"/>
  <c r="W945" i="63"/>
  <c r="R945" i="63"/>
  <c r="H945" i="63"/>
  <c r="C945" i="63"/>
  <c r="W944" i="63"/>
  <c r="R944" i="63"/>
  <c r="H944" i="63"/>
  <c r="C944" i="63"/>
  <c r="W943" i="63"/>
  <c r="R943" i="63"/>
  <c r="H943" i="63"/>
  <c r="C943" i="63"/>
  <c r="W942" i="63"/>
  <c r="R942" i="63"/>
  <c r="H942" i="63"/>
  <c r="C942" i="63"/>
  <c r="W941" i="63"/>
  <c r="R941" i="63"/>
  <c r="H941" i="63"/>
  <c r="C941" i="63"/>
  <c r="W940" i="63"/>
  <c r="R940" i="63"/>
  <c r="H940" i="63"/>
  <c r="C940" i="63"/>
  <c r="W939" i="63"/>
  <c r="R939" i="63"/>
  <c r="H939" i="63"/>
  <c r="C939" i="63"/>
  <c r="W938" i="63"/>
  <c r="S938" i="63"/>
  <c r="R938" i="63" s="1"/>
  <c r="H938" i="63"/>
  <c r="C938" i="63"/>
  <c r="W937" i="63"/>
  <c r="R937" i="63"/>
  <c r="H937" i="63"/>
  <c r="C937" i="63"/>
  <c r="W936" i="63"/>
  <c r="S936" i="63"/>
  <c r="R936" i="63" s="1"/>
  <c r="H936" i="63"/>
  <c r="C936" i="63"/>
  <c r="W935" i="63"/>
  <c r="R935" i="63"/>
  <c r="H935" i="63"/>
  <c r="C935" i="63"/>
  <c r="W934" i="63"/>
  <c r="R934" i="63"/>
  <c r="H934" i="63"/>
  <c r="C934" i="63"/>
  <c r="W933" i="63"/>
  <c r="R933" i="63"/>
  <c r="H933" i="63"/>
  <c r="C933" i="63"/>
  <c r="W932" i="63"/>
  <c r="R932" i="63"/>
  <c r="H932" i="63"/>
  <c r="C932" i="63"/>
  <c r="W931" i="63"/>
  <c r="R931" i="63"/>
  <c r="H931" i="63"/>
  <c r="C931" i="63"/>
  <c r="W930" i="63"/>
  <c r="R930" i="63"/>
  <c r="H930" i="63"/>
  <c r="C930" i="63"/>
  <c r="W929" i="63"/>
  <c r="R929" i="63"/>
  <c r="H929" i="63"/>
  <c r="C929" i="63"/>
  <c r="W928" i="63"/>
  <c r="R928" i="63"/>
  <c r="H928" i="63"/>
  <c r="C928" i="63"/>
  <c r="W927" i="63"/>
  <c r="R927" i="63"/>
  <c r="H927" i="63"/>
  <c r="C927" i="63"/>
  <c r="W926" i="63"/>
  <c r="R926" i="63"/>
  <c r="H926" i="63"/>
  <c r="C926" i="63"/>
  <c r="W925" i="63"/>
  <c r="R925" i="63"/>
  <c r="H925" i="63"/>
  <c r="C925" i="63"/>
  <c r="W924" i="63"/>
  <c r="R924" i="63"/>
  <c r="H924" i="63"/>
  <c r="C924" i="63"/>
  <c r="W923" i="63"/>
  <c r="R923" i="63"/>
  <c r="H923" i="63"/>
  <c r="C923" i="63"/>
  <c r="W922" i="63"/>
  <c r="R922" i="63"/>
  <c r="H922" i="63"/>
  <c r="C922" i="63"/>
  <c r="W921" i="63"/>
  <c r="R921" i="63"/>
  <c r="H921" i="63"/>
  <c r="C921" i="63"/>
  <c r="W920" i="63"/>
  <c r="R920" i="63"/>
  <c r="H920" i="63"/>
  <c r="C920" i="63"/>
  <c r="W919" i="63"/>
  <c r="R919" i="63"/>
  <c r="H919" i="63"/>
  <c r="C919" i="63"/>
  <c r="W918" i="63"/>
  <c r="R918" i="63"/>
  <c r="H918" i="63"/>
  <c r="C918" i="63"/>
  <c r="W917" i="63"/>
  <c r="R917" i="63"/>
  <c r="H917" i="63"/>
  <c r="C917" i="63"/>
  <c r="W916" i="63"/>
  <c r="R916" i="63"/>
  <c r="H916" i="63"/>
  <c r="C916" i="63"/>
  <c r="W915" i="63"/>
  <c r="R915" i="63"/>
  <c r="H915" i="63"/>
  <c r="C915" i="63"/>
  <c r="W914" i="63"/>
  <c r="R914" i="63"/>
  <c r="H914" i="63"/>
  <c r="C914" i="63"/>
  <c r="W913" i="63"/>
  <c r="R913" i="63"/>
  <c r="H913" i="63"/>
  <c r="C913" i="63"/>
  <c r="W912" i="63"/>
  <c r="R912" i="63"/>
  <c r="H912" i="63"/>
  <c r="C912" i="63"/>
  <c r="W911" i="63"/>
  <c r="R911" i="63"/>
  <c r="H911" i="63"/>
  <c r="C911" i="63"/>
  <c r="W910" i="63"/>
  <c r="R910" i="63"/>
  <c r="H910" i="63"/>
  <c r="C910" i="63"/>
  <c r="W909" i="63"/>
  <c r="R909" i="63"/>
  <c r="H909" i="63"/>
  <c r="C909" i="63"/>
  <c r="W908" i="63"/>
  <c r="R908" i="63"/>
  <c r="H908" i="63"/>
  <c r="C908" i="63"/>
  <c r="W907" i="63"/>
  <c r="R907" i="63"/>
  <c r="H907" i="63"/>
  <c r="C907" i="63"/>
  <c r="W906" i="63"/>
  <c r="R906" i="63"/>
  <c r="H906" i="63"/>
  <c r="C906" i="63"/>
  <c r="W905" i="63"/>
  <c r="R905" i="63"/>
  <c r="H905" i="63"/>
  <c r="C905" i="63"/>
  <c r="W904" i="63"/>
  <c r="R904" i="63"/>
  <c r="H904" i="63"/>
  <c r="C904" i="63"/>
  <c r="W903" i="63"/>
  <c r="R903" i="63"/>
  <c r="H903" i="63"/>
  <c r="C903" i="63"/>
  <c r="W902" i="63"/>
  <c r="R902" i="63"/>
  <c r="H902" i="63"/>
  <c r="C902" i="63"/>
  <c r="W901" i="63"/>
  <c r="R901" i="63"/>
  <c r="H901" i="63"/>
  <c r="C901" i="63"/>
  <c r="W900" i="63"/>
  <c r="R900" i="63"/>
  <c r="H900" i="63"/>
  <c r="C900" i="63"/>
  <c r="W899" i="63"/>
  <c r="R899" i="63"/>
  <c r="H899" i="63"/>
  <c r="C899" i="63"/>
  <c r="W898" i="63"/>
  <c r="R898" i="63"/>
  <c r="H898" i="63"/>
  <c r="C898" i="63"/>
  <c r="W897" i="63"/>
  <c r="R897" i="63"/>
  <c r="H897" i="63"/>
  <c r="C897" i="63"/>
  <c r="W896" i="63"/>
  <c r="R896" i="63"/>
  <c r="H896" i="63"/>
  <c r="C896" i="63"/>
  <c r="W895" i="63"/>
  <c r="R895" i="63"/>
  <c r="H895" i="63"/>
  <c r="C895" i="63"/>
  <c r="W894" i="63"/>
  <c r="R894" i="63"/>
  <c r="H894" i="63"/>
  <c r="C894" i="63"/>
  <c r="W893" i="63"/>
  <c r="R893" i="63"/>
  <c r="H893" i="63"/>
  <c r="C893" i="63"/>
  <c r="W892" i="63"/>
  <c r="R892" i="63"/>
  <c r="H892" i="63"/>
  <c r="C892" i="63"/>
  <c r="W891" i="63"/>
  <c r="R891" i="63"/>
  <c r="H891" i="63"/>
  <c r="C891" i="63"/>
  <c r="W890" i="63"/>
  <c r="R890" i="63"/>
  <c r="H890" i="63"/>
  <c r="C890" i="63"/>
  <c r="W889" i="63"/>
  <c r="R889" i="63"/>
  <c r="H889" i="63"/>
  <c r="C889" i="63"/>
  <c r="W888" i="63"/>
  <c r="R888" i="63"/>
  <c r="H888" i="63"/>
  <c r="C888" i="63"/>
  <c r="W887" i="63"/>
  <c r="R887" i="63"/>
  <c r="H887" i="63"/>
  <c r="C887" i="63"/>
  <c r="W886" i="63"/>
  <c r="R886" i="63"/>
  <c r="H886" i="63"/>
  <c r="C886" i="63"/>
  <c r="W885" i="63"/>
  <c r="R885" i="63"/>
  <c r="H885" i="63"/>
  <c r="C885" i="63"/>
  <c r="W884" i="63"/>
  <c r="R884" i="63"/>
  <c r="H884" i="63"/>
  <c r="C884" i="63"/>
  <c r="W883" i="63"/>
  <c r="R883" i="63"/>
  <c r="H883" i="63"/>
  <c r="C883" i="63"/>
  <c r="W882" i="63"/>
  <c r="R882" i="63"/>
  <c r="H882" i="63"/>
  <c r="C882" i="63"/>
  <c r="W881" i="63"/>
  <c r="R881" i="63"/>
  <c r="H881" i="63"/>
  <c r="C881" i="63"/>
  <c r="W880" i="63"/>
  <c r="R880" i="63"/>
  <c r="H880" i="63"/>
  <c r="C880" i="63"/>
  <c r="W879" i="63"/>
  <c r="R879" i="63"/>
  <c r="H879" i="63"/>
  <c r="C879" i="63"/>
  <c r="W878" i="63"/>
  <c r="R878" i="63"/>
  <c r="H878" i="63"/>
  <c r="C878" i="63"/>
  <c r="W877" i="63"/>
  <c r="R877" i="63"/>
  <c r="H877" i="63"/>
  <c r="C877" i="63"/>
  <c r="W876" i="63"/>
  <c r="R876" i="63"/>
  <c r="H876" i="63"/>
  <c r="C876" i="63"/>
  <c r="W875" i="63"/>
  <c r="R875" i="63"/>
  <c r="H875" i="63"/>
  <c r="C875" i="63"/>
  <c r="W874" i="63"/>
  <c r="R874" i="63"/>
  <c r="H874" i="63"/>
  <c r="C874" i="63"/>
  <c r="W873" i="63"/>
  <c r="R873" i="63"/>
  <c r="H873" i="63"/>
  <c r="C873" i="63"/>
  <c r="W872" i="63"/>
  <c r="R872" i="63"/>
  <c r="H872" i="63"/>
  <c r="C872" i="63"/>
  <c r="W871" i="63"/>
  <c r="R871" i="63"/>
  <c r="H871" i="63"/>
  <c r="C871" i="63"/>
  <c r="W870" i="63"/>
  <c r="R870" i="63"/>
  <c r="H870" i="63"/>
  <c r="C870" i="63"/>
  <c r="W869" i="63"/>
  <c r="R869" i="63"/>
  <c r="H869" i="63"/>
  <c r="C869" i="63"/>
  <c r="W868" i="63"/>
  <c r="R868" i="63"/>
  <c r="H868" i="63"/>
  <c r="C868" i="63"/>
  <c r="W867" i="63"/>
  <c r="R867" i="63"/>
  <c r="H867" i="63"/>
  <c r="C867" i="63"/>
  <c r="W866" i="63"/>
  <c r="R866" i="63"/>
  <c r="H866" i="63"/>
  <c r="C866" i="63"/>
  <c r="W865" i="63"/>
  <c r="R865" i="63"/>
  <c r="H865" i="63"/>
  <c r="C865" i="63"/>
  <c r="W864" i="63"/>
  <c r="R864" i="63"/>
  <c r="H864" i="63"/>
  <c r="C864" i="63"/>
  <c r="W863" i="63"/>
  <c r="R863" i="63"/>
  <c r="H863" i="63"/>
  <c r="C863" i="63"/>
  <c r="W862" i="63"/>
  <c r="R862" i="63"/>
  <c r="H862" i="63"/>
  <c r="C862" i="63"/>
  <c r="W861" i="63"/>
  <c r="R861" i="63"/>
  <c r="H861" i="63"/>
  <c r="C861" i="63"/>
  <c r="W860" i="63"/>
  <c r="R860" i="63"/>
  <c r="H860" i="63"/>
  <c r="C860" i="63"/>
  <c r="W859" i="63"/>
  <c r="R859" i="63"/>
  <c r="H859" i="63"/>
  <c r="C859" i="63"/>
  <c r="W858" i="63"/>
  <c r="R858" i="63"/>
  <c r="H858" i="63"/>
  <c r="C858" i="63"/>
  <c r="W857" i="63"/>
  <c r="R857" i="63"/>
  <c r="H857" i="63"/>
  <c r="C857" i="63"/>
  <c r="W856" i="63"/>
  <c r="R856" i="63"/>
  <c r="H856" i="63"/>
  <c r="C856" i="63"/>
  <c r="W855" i="63"/>
  <c r="R855" i="63"/>
  <c r="H855" i="63"/>
  <c r="C855" i="63"/>
  <c r="W854" i="63"/>
  <c r="R854" i="63"/>
  <c r="H854" i="63"/>
  <c r="C854" i="63"/>
  <c r="W853" i="63"/>
  <c r="R853" i="63"/>
  <c r="H853" i="63"/>
  <c r="C853" i="63"/>
  <c r="W852" i="63"/>
  <c r="R852" i="63"/>
  <c r="H852" i="63"/>
  <c r="C852" i="63"/>
  <c r="W851" i="63"/>
  <c r="R851" i="63"/>
  <c r="H851" i="63"/>
  <c r="C851" i="63"/>
  <c r="W850" i="63"/>
  <c r="R850" i="63"/>
  <c r="H850" i="63"/>
  <c r="C850" i="63"/>
  <c r="W849" i="63"/>
  <c r="R849" i="63"/>
  <c r="H849" i="63"/>
  <c r="C849" i="63"/>
  <c r="W848" i="63"/>
  <c r="R848" i="63"/>
  <c r="H848" i="63"/>
  <c r="C848" i="63"/>
  <c r="W847" i="63"/>
  <c r="R847" i="63"/>
  <c r="H847" i="63"/>
  <c r="C847" i="63"/>
  <c r="W846" i="63"/>
  <c r="R846" i="63"/>
  <c r="H846" i="63"/>
  <c r="C846" i="63"/>
  <c r="W845" i="63"/>
  <c r="R845" i="63"/>
  <c r="H845" i="63"/>
  <c r="C845" i="63"/>
  <c r="W844" i="63"/>
  <c r="R844" i="63"/>
  <c r="H844" i="63"/>
  <c r="C844" i="63"/>
  <c r="W843" i="63"/>
  <c r="R843" i="63"/>
  <c r="H843" i="63"/>
  <c r="C843" i="63"/>
  <c r="W842" i="63"/>
  <c r="R842" i="63"/>
  <c r="H842" i="63"/>
  <c r="C842" i="63"/>
  <c r="W841" i="63"/>
  <c r="R841" i="63"/>
  <c r="H841" i="63"/>
  <c r="C841" i="63"/>
  <c r="W840" i="63"/>
  <c r="R840" i="63"/>
  <c r="H840" i="63"/>
  <c r="C840" i="63"/>
  <c r="W839" i="63"/>
  <c r="R839" i="63"/>
  <c r="H839" i="63"/>
  <c r="C839" i="63"/>
  <c r="W838" i="63"/>
  <c r="R838" i="63"/>
  <c r="H838" i="63"/>
  <c r="C838" i="63"/>
  <c r="W837" i="63"/>
  <c r="R837" i="63"/>
  <c r="H837" i="63"/>
  <c r="C837" i="63"/>
  <c r="W836" i="63"/>
  <c r="R836" i="63"/>
  <c r="H836" i="63"/>
  <c r="C836" i="63"/>
  <c r="W835" i="63"/>
  <c r="R835" i="63"/>
  <c r="H835" i="63"/>
  <c r="C835" i="63"/>
  <c r="W834" i="63"/>
  <c r="R834" i="63"/>
  <c r="H834" i="63"/>
  <c r="C834" i="63"/>
  <c r="W833" i="63"/>
  <c r="R833" i="63"/>
  <c r="H833" i="63"/>
  <c r="C833" i="63"/>
  <c r="W832" i="63"/>
  <c r="R832" i="63"/>
  <c r="H832" i="63"/>
  <c r="C832" i="63"/>
  <c r="W831" i="63"/>
  <c r="R831" i="63"/>
  <c r="H831" i="63"/>
  <c r="C831" i="63"/>
  <c r="W830" i="63"/>
  <c r="R830" i="63"/>
  <c r="H830" i="63"/>
  <c r="C830" i="63"/>
  <c r="W829" i="63"/>
  <c r="R829" i="63"/>
  <c r="H829" i="63"/>
  <c r="C829" i="63"/>
  <c r="W828" i="63"/>
  <c r="R828" i="63"/>
  <c r="H828" i="63"/>
  <c r="C828" i="63"/>
  <c r="W827" i="63"/>
  <c r="R827" i="63"/>
  <c r="H827" i="63"/>
  <c r="C827" i="63"/>
  <c r="W826" i="63"/>
  <c r="R826" i="63"/>
  <c r="H826" i="63"/>
  <c r="C826" i="63"/>
  <c r="W825" i="63"/>
  <c r="S825" i="63"/>
  <c r="R825" i="63" s="1"/>
  <c r="H825" i="63"/>
  <c r="C825" i="63"/>
  <c r="W824" i="63"/>
  <c r="R824" i="63"/>
  <c r="H824" i="63"/>
  <c r="C824" i="63"/>
  <c r="W823" i="63"/>
  <c r="R823" i="63"/>
  <c r="H823" i="63"/>
  <c r="C823" i="63"/>
  <c r="W822" i="63"/>
  <c r="R822" i="63"/>
  <c r="H822" i="63"/>
  <c r="C822" i="63"/>
  <c r="W821" i="63"/>
  <c r="R821" i="63"/>
  <c r="H821" i="63"/>
  <c r="C821" i="63"/>
  <c r="W820" i="63"/>
  <c r="R820" i="63"/>
  <c r="H820" i="63"/>
  <c r="C820" i="63"/>
  <c r="W819" i="63"/>
  <c r="R819" i="63"/>
  <c r="H819" i="63"/>
  <c r="C819" i="63"/>
  <c r="W818" i="63"/>
  <c r="R818" i="63"/>
  <c r="H818" i="63"/>
  <c r="C818" i="63"/>
  <c r="W817" i="63"/>
  <c r="R817" i="63"/>
  <c r="H817" i="63"/>
  <c r="C817" i="63"/>
  <c r="W816" i="63"/>
  <c r="R816" i="63"/>
  <c r="H816" i="63"/>
  <c r="C816" i="63"/>
  <c r="W815" i="63"/>
  <c r="R815" i="63"/>
  <c r="H815" i="63"/>
  <c r="C815" i="63"/>
  <c r="W814" i="63"/>
  <c r="R814" i="63"/>
  <c r="H814" i="63"/>
  <c r="C814" i="63"/>
  <c r="W813" i="63"/>
  <c r="R813" i="63"/>
  <c r="H813" i="63"/>
  <c r="C813" i="63"/>
  <c r="W812" i="63"/>
  <c r="R812" i="63"/>
  <c r="H812" i="63"/>
  <c r="C812" i="63"/>
  <c r="W811" i="63"/>
  <c r="R811" i="63"/>
  <c r="H811" i="63"/>
  <c r="C811" i="63"/>
  <c r="W810" i="63"/>
  <c r="R810" i="63"/>
  <c r="H810" i="63"/>
  <c r="C810" i="63"/>
  <c r="W809" i="63"/>
  <c r="R809" i="63"/>
  <c r="H809" i="63"/>
  <c r="C809" i="63"/>
  <c r="W808" i="63"/>
  <c r="R808" i="63"/>
  <c r="H808" i="63"/>
  <c r="C808" i="63"/>
  <c r="W807" i="63"/>
  <c r="S807" i="63"/>
  <c r="R807" i="63" s="1"/>
  <c r="H807" i="63"/>
  <c r="C807" i="63"/>
  <c r="W806" i="63"/>
  <c r="R806" i="63"/>
  <c r="H806" i="63"/>
  <c r="C806" i="63"/>
  <c r="W805" i="63"/>
  <c r="R805" i="63"/>
  <c r="H805" i="63"/>
  <c r="C805" i="63"/>
  <c r="W804" i="63"/>
  <c r="R804" i="63"/>
  <c r="H804" i="63"/>
  <c r="C804" i="63"/>
  <c r="W803" i="63"/>
  <c r="R803" i="63"/>
  <c r="H803" i="63"/>
  <c r="C803" i="63"/>
  <c r="W802" i="63"/>
  <c r="R802" i="63"/>
  <c r="H802" i="63"/>
  <c r="C802" i="63"/>
  <c r="W801" i="63"/>
  <c r="R801" i="63"/>
  <c r="H801" i="63"/>
  <c r="C801" i="63"/>
  <c r="W800" i="63"/>
  <c r="R800" i="63"/>
  <c r="H800" i="63"/>
  <c r="C800" i="63"/>
  <c r="W799" i="63"/>
  <c r="R799" i="63"/>
  <c r="H799" i="63"/>
  <c r="C799" i="63"/>
  <c r="W798" i="63"/>
  <c r="R798" i="63"/>
  <c r="H798" i="63"/>
  <c r="C798" i="63"/>
  <c r="W797" i="63"/>
  <c r="R797" i="63"/>
  <c r="H797" i="63"/>
  <c r="C797" i="63"/>
  <c r="W796" i="63"/>
  <c r="R796" i="63"/>
  <c r="H796" i="63"/>
  <c r="C796" i="63"/>
  <c r="W795" i="63"/>
  <c r="R795" i="63"/>
  <c r="H795" i="63"/>
  <c r="C795" i="63"/>
  <c r="W794" i="63"/>
  <c r="R794" i="63"/>
  <c r="H794" i="63"/>
  <c r="C794" i="63"/>
  <c r="W793" i="63"/>
  <c r="R793" i="63"/>
  <c r="H793" i="63"/>
  <c r="C793" i="63"/>
  <c r="W792" i="63"/>
  <c r="R792" i="63"/>
  <c r="H792" i="63"/>
  <c r="C792" i="63"/>
  <c r="W791" i="63"/>
  <c r="R791" i="63"/>
  <c r="H791" i="63"/>
  <c r="C791" i="63"/>
  <c r="W790" i="63"/>
  <c r="R790" i="63"/>
  <c r="H790" i="63"/>
  <c r="C790" i="63"/>
  <c r="W789" i="63"/>
  <c r="R789" i="63"/>
  <c r="H789" i="63"/>
  <c r="C789" i="63"/>
  <c r="W788" i="63"/>
  <c r="R788" i="63"/>
  <c r="H788" i="63"/>
  <c r="C788" i="63"/>
  <c r="W787" i="63"/>
  <c r="R787" i="63"/>
  <c r="H787" i="63"/>
  <c r="C787" i="63"/>
  <c r="W786" i="63"/>
  <c r="R786" i="63"/>
  <c r="H786" i="63"/>
  <c r="C786" i="63"/>
  <c r="W785" i="63"/>
  <c r="R785" i="63"/>
  <c r="H785" i="63"/>
  <c r="C785" i="63"/>
  <c r="W784" i="63"/>
  <c r="R784" i="63"/>
  <c r="H784" i="63"/>
  <c r="C784" i="63"/>
  <c r="W783" i="63"/>
  <c r="R783" i="63"/>
  <c r="H783" i="63"/>
  <c r="C783" i="63"/>
  <c r="W782" i="63"/>
  <c r="R782" i="63"/>
  <c r="H782" i="63"/>
  <c r="C782" i="63"/>
  <c r="W781" i="63"/>
  <c r="R781" i="63"/>
  <c r="H781" i="63"/>
  <c r="C781" i="63"/>
  <c r="W780" i="63"/>
  <c r="R780" i="63"/>
  <c r="H780" i="63"/>
  <c r="C780" i="63"/>
  <c r="W779" i="63"/>
  <c r="R779" i="63"/>
  <c r="H779" i="63"/>
  <c r="C779" i="63"/>
  <c r="W778" i="63"/>
  <c r="R778" i="63"/>
  <c r="H778" i="63"/>
  <c r="C778" i="63"/>
  <c r="W777" i="63"/>
  <c r="R777" i="63"/>
  <c r="H777" i="63"/>
  <c r="C777" i="63"/>
  <c r="W776" i="63"/>
  <c r="R776" i="63"/>
  <c r="H776" i="63"/>
  <c r="C776" i="63"/>
  <c r="W775" i="63"/>
  <c r="R775" i="63"/>
  <c r="H775" i="63"/>
  <c r="C775" i="63"/>
  <c r="W774" i="63"/>
  <c r="R774" i="63"/>
  <c r="H774" i="63"/>
  <c r="C774" i="63"/>
  <c r="W773" i="63"/>
  <c r="R773" i="63"/>
  <c r="H773" i="63"/>
  <c r="C773" i="63"/>
  <c r="W772" i="63"/>
  <c r="R772" i="63"/>
  <c r="H772" i="63"/>
  <c r="C772" i="63"/>
  <c r="W771" i="63"/>
  <c r="R771" i="63"/>
  <c r="H771" i="63"/>
  <c r="C771" i="63"/>
  <c r="W770" i="63"/>
  <c r="R770" i="63"/>
  <c r="H770" i="63"/>
  <c r="C770" i="63"/>
  <c r="W769" i="63"/>
  <c r="R769" i="63"/>
  <c r="H769" i="63"/>
  <c r="C769" i="63"/>
  <c r="W768" i="63"/>
  <c r="R768" i="63"/>
  <c r="H768" i="63"/>
  <c r="C768" i="63"/>
  <c r="W767" i="63"/>
  <c r="R767" i="63"/>
  <c r="H767" i="63"/>
  <c r="C767" i="63"/>
  <c r="W766" i="63"/>
  <c r="R766" i="63"/>
  <c r="H766" i="63"/>
  <c r="C766" i="63"/>
  <c r="W765" i="63"/>
  <c r="R765" i="63"/>
  <c r="H765" i="63"/>
  <c r="C765" i="63"/>
  <c r="W764" i="63"/>
  <c r="R764" i="63"/>
  <c r="H764" i="63"/>
  <c r="C764" i="63"/>
  <c r="W763" i="63"/>
  <c r="R763" i="63"/>
  <c r="H763" i="63"/>
  <c r="C763" i="63"/>
  <c r="W762" i="63"/>
  <c r="R762" i="63"/>
  <c r="H762" i="63"/>
  <c r="C762" i="63"/>
  <c r="W761" i="63"/>
  <c r="R761" i="63"/>
  <c r="H761" i="63"/>
  <c r="C761" i="63"/>
  <c r="W760" i="63"/>
  <c r="R760" i="63"/>
  <c r="H760" i="63"/>
  <c r="C760" i="63"/>
  <c r="W759" i="63"/>
  <c r="R759" i="63"/>
  <c r="H759" i="63"/>
  <c r="C759" i="63"/>
  <c r="W758" i="63"/>
  <c r="R758" i="63"/>
  <c r="H758" i="63"/>
  <c r="C758" i="63"/>
  <c r="W757" i="63"/>
  <c r="R757" i="63"/>
  <c r="H757" i="63"/>
  <c r="C757" i="63"/>
  <c r="W756" i="63"/>
  <c r="R756" i="63"/>
  <c r="H756" i="63"/>
  <c r="C756" i="63"/>
  <c r="W755" i="63"/>
  <c r="R755" i="63"/>
  <c r="H755" i="63"/>
  <c r="C755" i="63"/>
  <c r="W754" i="63"/>
  <c r="R754" i="63"/>
  <c r="H754" i="63"/>
  <c r="C754" i="63"/>
  <c r="W753" i="63"/>
  <c r="R753" i="63"/>
  <c r="H753" i="63"/>
  <c r="C753" i="63"/>
  <c r="W752" i="63"/>
  <c r="R752" i="63"/>
  <c r="H752" i="63"/>
  <c r="C752" i="63"/>
  <c r="W751" i="63"/>
  <c r="R751" i="63"/>
  <c r="H751" i="63"/>
  <c r="C751" i="63"/>
  <c r="W750" i="63"/>
  <c r="R750" i="63"/>
  <c r="H750" i="63"/>
  <c r="C750" i="63"/>
  <c r="W749" i="63"/>
  <c r="R749" i="63"/>
  <c r="H749" i="63"/>
  <c r="C749" i="63"/>
  <c r="W748" i="63"/>
  <c r="R748" i="63"/>
  <c r="H748" i="63"/>
  <c r="C748" i="63"/>
  <c r="W747" i="63"/>
  <c r="R747" i="63"/>
  <c r="H747" i="63"/>
  <c r="C747" i="63"/>
  <c r="W746" i="63"/>
  <c r="R746" i="63"/>
  <c r="H746" i="63"/>
  <c r="C746" i="63"/>
  <c r="W745" i="63"/>
  <c r="R745" i="63"/>
  <c r="H745" i="63"/>
  <c r="C745" i="63"/>
  <c r="W744" i="63"/>
  <c r="R744" i="63"/>
  <c r="H744" i="63"/>
  <c r="C744" i="63"/>
  <c r="W743" i="63"/>
  <c r="R743" i="63"/>
  <c r="H743" i="63"/>
  <c r="C743" i="63"/>
  <c r="W742" i="63"/>
  <c r="R742" i="63"/>
  <c r="H742" i="63"/>
  <c r="C742" i="63"/>
  <c r="W741" i="63"/>
  <c r="R741" i="63"/>
  <c r="H741" i="63"/>
  <c r="C741" i="63"/>
  <c r="W740" i="63"/>
  <c r="R740" i="63"/>
  <c r="H740" i="63"/>
  <c r="C740" i="63"/>
  <c r="W739" i="63"/>
  <c r="R739" i="63"/>
  <c r="H739" i="63"/>
  <c r="C739" i="63"/>
  <c r="W738" i="63"/>
  <c r="R738" i="63"/>
  <c r="H738" i="63"/>
  <c r="C738" i="63"/>
  <c r="W737" i="63"/>
  <c r="R737" i="63"/>
  <c r="H737" i="63"/>
  <c r="C737" i="63"/>
  <c r="W736" i="63"/>
  <c r="R736" i="63"/>
  <c r="H736" i="63"/>
  <c r="C736" i="63"/>
  <c r="W735" i="63"/>
  <c r="R735" i="63"/>
  <c r="H735" i="63"/>
  <c r="C735" i="63"/>
  <c r="W734" i="63"/>
  <c r="R734" i="63"/>
  <c r="H734" i="63"/>
  <c r="C734" i="63"/>
  <c r="W733" i="63"/>
  <c r="R733" i="63"/>
  <c r="H733" i="63"/>
  <c r="C733" i="63"/>
  <c r="W732" i="63"/>
  <c r="R732" i="63"/>
  <c r="H732" i="63"/>
  <c r="C732" i="63"/>
  <c r="W731" i="63"/>
  <c r="R731" i="63"/>
  <c r="H731" i="63"/>
  <c r="C731" i="63"/>
  <c r="W730" i="63"/>
  <c r="R730" i="63"/>
  <c r="H730" i="63"/>
  <c r="C730" i="63"/>
  <c r="W729" i="63"/>
  <c r="R729" i="63"/>
  <c r="H729" i="63"/>
  <c r="C729" i="63"/>
  <c r="W728" i="63"/>
  <c r="R728" i="63"/>
  <c r="H728" i="63"/>
  <c r="C728" i="63"/>
  <c r="W727" i="63"/>
  <c r="R727" i="63"/>
  <c r="H727" i="63"/>
  <c r="C727" i="63"/>
  <c r="W726" i="63"/>
  <c r="R726" i="63"/>
  <c r="H726" i="63"/>
  <c r="C726" i="63"/>
  <c r="W725" i="63"/>
  <c r="R725" i="63"/>
  <c r="H725" i="63"/>
  <c r="C725" i="63"/>
  <c r="W724" i="63"/>
  <c r="R724" i="63"/>
  <c r="H724" i="63"/>
  <c r="C724" i="63"/>
  <c r="W723" i="63"/>
  <c r="R723" i="63"/>
  <c r="H723" i="63"/>
  <c r="C723" i="63"/>
  <c r="W722" i="63"/>
  <c r="R722" i="63"/>
  <c r="H722" i="63"/>
  <c r="C722" i="63"/>
  <c r="W721" i="63"/>
  <c r="R721" i="63"/>
  <c r="H721" i="63"/>
  <c r="C721" i="63"/>
  <c r="W720" i="63"/>
  <c r="R720" i="63"/>
  <c r="H720" i="63"/>
  <c r="C720" i="63"/>
  <c r="W719" i="63"/>
  <c r="R719" i="63"/>
  <c r="H719" i="63"/>
  <c r="C719" i="63"/>
  <c r="W718" i="63"/>
  <c r="R718" i="63"/>
  <c r="H718" i="63"/>
  <c r="C718" i="63"/>
  <c r="W717" i="63"/>
  <c r="R717" i="63"/>
  <c r="H717" i="63"/>
  <c r="C717" i="63"/>
  <c r="W716" i="63"/>
  <c r="R716" i="63"/>
  <c r="H716" i="63"/>
  <c r="C716" i="63"/>
  <c r="W715" i="63"/>
  <c r="R715" i="63"/>
  <c r="H715" i="63"/>
  <c r="C715" i="63"/>
  <c r="W714" i="63"/>
  <c r="R714" i="63"/>
  <c r="H714" i="63"/>
  <c r="C714" i="63"/>
  <c r="W713" i="63"/>
  <c r="R713" i="63"/>
  <c r="H713" i="63"/>
  <c r="C713" i="63"/>
  <c r="W712" i="63"/>
  <c r="R712" i="63"/>
  <c r="H712" i="63"/>
  <c r="C712" i="63"/>
  <c r="W711" i="63"/>
  <c r="R711" i="63"/>
  <c r="H711" i="63"/>
  <c r="C711" i="63"/>
  <c r="W710" i="63"/>
  <c r="R710" i="63"/>
  <c r="H710" i="63"/>
  <c r="C710" i="63"/>
  <c r="W709" i="63"/>
  <c r="R709" i="63"/>
  <c r="H709" i="63"/>
  <c r="C709" i="63"/>
  <c r="W708" i="63"/>
  <c r="R708" i="63"/>
  <c r="H708" i="63"/>
  <c r="C708" i="63"/>
  <c r="W707" i="63"/>
  <c r="R707" i="63"/>
  <c r="H707" i="63"/>
  <c r="C707" i="63"/>
  <c r="W706" i="63"/>
  <c r="R706" i="63"/>
  <c r="H706" i="63"/>
  <c r="C706" i="63"/>
  <c r="W705" i="63"/>
  <c r="R705" i="63"/>
  <c r="H705" i="63"/>
  <c r="C705" i="63"/>
  <c r="W704" i="63"/>
  <c r="R704" i="63"/>
  <c r="H704" i="63"/>
  <c r="C704" i="63"/>
  <c r="W703" i="63"/>
  <c r="R703" i="63"/>
  <c r="H703" i="63"/>
  <c r="C703" i="63"/>
  <c r="W702" i="63"/>
  <c r="R702" i="63"/>
  <c r="H702" i="63"/>
  <c r="C702" i="63"/>
  <c r="W701" i="63"/>
  <c r="R701" i="63"/>
  <c r="H701" i="63"/>
  <c r="C701" i="63"/>
  <c r="W700" i="63"/>
  <c r="R700" i="63"/>
  <c r="H700" i="63"/>
  <c r="C700" i="63"/>
  <c r="W699" i="63"/>
  <c r="R699" i="63"/>
  <c r="H699" i="63"/>
  <c r="C699" i="63"/>
  <c r="W698" i="63"/>
  <c r="R698" i="63"/>
  <c r="H698" i="63"/>
  <c r="C698" i="63"/>
  <c r="W697" i="63"/>
  <c r="R697" i="63"/>
  <c r="H697" i="63"/>
  <c r="C697" i="63"/>
  <c r="W696" i="63"/>
  <c r="R696" i="63"/>
  <c r="H696" i="63"/>
  <c r="C696" i="63"/>
  <c r="W695" i="63"/>
  <c r="R695" i="63"/>
  <c r="H695" i="63"/>
  <c r="C695" i="63"/>
  <c r="W694" i="63"/>
  <c r="R694" i="63"/>
  <c r="H694" i="63"/>
  <c r="C694" i="63"/>
  <c r="W693" i="63"/>
  <c r="R693" i="63"/>
  <c r="H693" i="63"/>
  <c r="C693" i="63"/>
  <c r="W692" i="63"/>
  <c r="R692" i="63"/>
  <c r="H692" i="63"/>
  <c r="C692" i="63"/>
  <c r="W691" i="63"/>
  <c r="R691" i="63"/>
  <c r="H691" i="63"/>
  <c r="C691" i="63"/>
  <c r="W690" i="63"/>
  <c r="R690" i="63"/>
  <c r="H690" i="63"/>
  <c r="C690" i="63"/>
  <c r="W689" i="63"/>
  <c r="R689" i="63"/>
  <c r="H689" i="63"/>
  <c r="C689" i="63"/>
  <c r="W688" i="63"/>
  <c r="R688" i="63"/>
  <c r="H688" i="63"/>
  <c r="C688" i="63"/>
  <c r="W687" i="63"/>
  <c r="R687" i="63"/>
  <c r="H687" i="63"/>
  <c r="C687" i="63"/>
  <c r="W686" i="63"/>
  <c r="R686" i="63"/>
  <c r="H686" i="63"/>
  <c r="C686" i="63"/>
  <c r="W685" i="63"/>
  <c r="R685" i="63"/>
  <c r="H685" i="63"/>
  <c r="C685" i="63"/>
  <c r="W684" i="63"/>
  <c r="R684" i="63"/>
  <c r="H684" i="63"/>
  <c r="C684" i="63"/>
  <c r="W683" i="63"/>
  <c r="R683" i="63"/>
  <c r="H683" i="63"/>
  <c r="C683" i="63"/>
  <c r="W682" i="63"/>
  <c r="R682" i="63"/>
  <c r="H682" i="63"/>
  <c r="C682" i="63"/>
  <c r="W681" i="63"/>
  <c r="R681" i="63"/>
  <c r="H681" i="63"/>
  <c r="C681" i="63"/>
  <c r="W680" i="63"/>
  <c r="R680" i="63"/>
  <c r="H680" i="63"/>
  <c r="C680" i="63"/>
  <c r="W679" i="63"/>
  <c r="R679" i="63"/>
  <c r="H679" i="63"/>
  <c r="C679" i="63"/>
  <c r="W678" i="63"/>
  <c r="R678" i="63"/>
  <c r="H678" i="63"/>
  <c r="C678" i="63"/>
  <c r="W677" i="63"/>
  <c r="R677" i="63"/>
  <c r="H677" i="63"/>
  <c r="C677" i="63"/>
  <c r="W676" i="63"/>
  <c r="R676" i="63"/>
  <c r="H676" i="63"/>
  <c r="C676" i="63"/>
  <c r="W675" i="63"/>
  <c r="R675" i="63"/>
  <c r="H675" i="63"/>
  <c r="C675" i="63"/>
  <c r="W674" i="63"/>
  <c r="R674" i="63"/>
  <c r="H674" i="63"/>
  <c r="C674" i="63"/>
  <c r="W673" i="63"/>
  <c r="R673" i="63"/>
  <c r="H673" i="63"/>
  <c r="C673" i="63"/>
  <c r="W672" i="63"/>
  <c r="R672" i="63"/>
  <c r="H672" i="63"/>
  <c r="C672" i="63"/>
  <c r="W671" i="63"/>
  <c r="R671" i="63"/>
  <c r="H671" i="63"/>
  <c r="C671" i="63"/>
  <c r="W670" i="63"/>
  <c r="R670" i="63"/>
  <c r="H670" i="63"/>
  <c r="C670" i="63"/>
  <c r="W669" i="63"/>
  <c r="R669" i="63"/>
  <c r="H669" i="63"/>
  <c r="C669" i="63"/>
  <c r="W668" i="63"/>
  <c r="R668" i="63"/>
  <c r="H668" i="63"/>
  <c r="C668" i="63"/>
  <c r="W667" i="63"/>
  <c r="R667" i="63"/>
  <c r="H667" i="63"/>
  <c r="C667" i="63"/>
  <c r="W666" i="63"/>
  <c r="R666" i="63"/>
  <c r="H666" i="63"/>
  <c r="C666" i="63"/>
  <c r="W665" i="63"/>
  <c r="R665" i="63"/>
  <c r="H665" i="63"/>
  <c r="C665" i="63"/>
  <c r="W664" i="63"/>
  <c r="R664" i="63"/>
  <c r="H664" i="63"/>
  <c r="C664" i="63"/>
  <c r="W663" i="63"/>
  <c r="R663" i="63"/>
  <c r="H663" i="63"/>
  <c r="C663" i="63"/>
  <c r="W662" i="63"/>
  <c r="R662" i="63"/>
  <c r="H662" i="63"/>
  <c r="C662" i="63"/>
  <c r="W661" i="63"/>
  <c r="R661" i="63"/>
  <c r="H661" i="63"/>
  <c r="C661" i="63"/>
  <c r="W660" i="63"/>
  <c r="R660" i="63"/>
  <c r="H660" i="63"/>
  <c r="C660" i="63"/>
  <c r="W659" i="63"/>
  <c r="R659" i="63"/>
  <c r="H659" i="63"/>
  <c r="C659" i="63"/>
  <c r="W658" i="63"/>
  <c r="R658" i="63"/>
  <c r="H658" i="63"/>
  <c r="C658" i="63"/>
  <c r="W657" i="63"/>
  <c r="R657" i="63"/>
  <c r="H657" i="63"/>
  <c r="C657" i="63"/>
  <c r="W656" i="63"/>
  <c r="R656" i="63"/>
  <c r="H656" i="63"/>
  <c r="C656" i="63"/>
  <c r="W655" i="63"/>
  <c r="R655" i="63"/>
  <c r="H655" i="63"/>
  <c r="C655" i="63"/>
  <c r="W654" i="63"/>
  <c r="R654" i="63"/>
  <c r="H654" i="63"/>
  <c r="C654" i="63"/>
  <c r="W653" i="63"/>
  <c r="R653" i="63"/>
  <c r="H653" i="63"/>
  <c r="C653" i="63"/>
  <c r="W652" i="63"/>
  <c r="R652" i="63"/>
  <c r="H652" i="63"/>
  <c r="C652" i="63"/>
  <c r="W651" i="63"/>
  <c r="R651" i="63"/>
  <c r="H651" i="63"/>
  <c r="C651" i="63"/>
  <c r="W650" i="63"/>
  <c r="R650" i="63"/>
  <c r="H650" i="63"/>
  <c r="C650" i="63"/>
  <c r="W649" i="63"/>
  <c r="R649" i="63"/>
  <c r="H649" i="63"/>
  <c r="C649" i="63"/>
  <c r="W648" i="63"/>
  <c r="R648" i="63"/>
  <c r="H648" i="63"/>
  <c r="C648" i="63"/>
  <c r="W647" i="63"/>
  <c r="R647" i="63"/>
  <c r="H647" i="63"/>
  <c r="C647" i="63"/>
  <c r="W646" i="63"/>
  <c r="R646" i="63"/>
  <c r="H646" i="63"/>
  <c r="C646" i="63"/>
  <c r="W645" i="63"/>
  <c r="R645" i="63"/>
  <c r="H645" i="63"/>
  <c r="C645" i="63"/>
  <c r="W644" i="63"/>
  <c r="R644" i="63"/>
  <c r="H644" i="63"/>
  <c r="C644" i="63"/>
  <c r="W643" i="63"/>
  <c r="R643" i="63"/>
  <c r="H643" i="63"/>
  <c r="C643" i="63"/>
  <c r="W642" i="63"/>
  <c r="R642" i="63"/>
  <c r="H642" i="63"/>
  <c r="C642" i="63"/>
  <c r="W641" i="63"/>
  <c r="R641" i="63"/>
  <c r="H641" i="63"/>
  <c r="C641" i="63"/>
  <c r="W640" i="63"/>
  <c r="R640" i="63"/>
  <c r="H640" i="63"/>
  <c r="C640" i="63"/>
  <c r="W639" i="63"/>
  <c r="R639" i="63"/>
  <c r="H639" i="63"/>
  <c r="C639" i="63"/>
  <c r="W638" i="63"/>
  <c r="R638" i="63"/>
  <c r="H638" i="63"/>
  <c r="C638" i="63"/>
  <c r="W637" i="63"/>
  <c r="R637" i="63"/>
  <c r="H637" i="63"/>
  <c r="C637" i="63"/>
  <c r="W636" i="63"/>
  <c r="R636" i="63"/>
  <c r="H636" i="63"/>
  <c r="C636" i="63"/>
  <c r="W635" i="63"/>
  <c r="R635" i="63"/>
  <c r="H635" i="63"/>
  <c r="C635" i="63"/>
  <c r="W634" i="63"/>
  <c r="R634" i="63"/>
  <c r="H634" i="63"/>
  <c r="C634" i="63"/>
  <c r="W633" i="63"/>
  <c r="R633" i="63"/>
  <c r="H633" i="63"/>
  <c r="C633" i="63"/>
  <c r="W632" i="63"/>
  <c r="R632" i="63"/>
  <c r="H632" i="63"/>
  <c r="C632" i="63"/>
  <c r="W631" i="63"/>
  <c r="R631" i="63"/>
  <c r="H631" i="63"/>
  <c r="C631" i="63"/>
  <c r="W630" i="63"/>
  <c r="R630" i="63"/>
  <c r="H630" i="63"/>
  <c r="C630" i="63"/>
  <c r="W629" i="63"/>
  <c r="R629" i="63"/>
  <c r="H629" i="63"/>
  <c r="C629" i="63"/>
  <c r="W628" i="63"/>
  <c r="R628" i="63"/>
  <c r="H628" i="63"/>
  <c r="C628" i="63"/>
  <c r="W627" i="63"/>
  <c r="R627" i="63"/>
  <c r="H627" i="63"/>
  <c r="C627" i="63"/>
  <c r="W626" i="63"/>
  <c r="R626" i="63"/>
  <c r="H626" i="63"/>
  <c r="C626" i="63"/>
  <c r="W625" i="63"/>
  <c r="R625" i="63"/>
  <c r="H625" i="63"/>
  <c r="C625" i="63"/>
  <c r="W624" i="63"/>
  <c r="R624" i="63"/>
  <c r="H624" i="63"/>
  <c r="C624" i="63"/>
  <c r="W623" i="63"/>
  <c r="R623" i="63"/>
  <c r="H623" i="63"/>
  <c r="C623" i="63"/>
  <c r="W622" i="63"/>
  <c r="R622" i="63"/>
  <c r="H622" i="63"/>
  <c r="C622" i="63"/>
  <c r="W621" i="63"/>
  <c r="R621" i="63"/>
  <c r="H621" i="63"/>
  <c r="C621" i="63"/>
  <c r="W620" i="63"/>
  <c r="R620" i="63"/>
  <c r="H620" i="63"/>
  <c r="C620" i="63"/>
  <c r="W619" i="63"/>
  <c r="R619" i="63"/>
  <c r="H619" i="63"/>
  <c r="C619" i="63"/>
  <c r="W618" i="63"/>
  <c r="R618" i="63"/>
  <c r="H618" i="63"/>
  <c r="C618" i="63"/>
  <c r="W617" i="63"/>
  <c r="R617" i="63"/>
  <c r="H617" i="63"/>
  <c r="C617" i="63"/>
  <c r="W616" i="63"/>
  <c r="R616" i="63"/>
  <c r="H616" i="63"/>
  <c r="C616" i="63"/>
  <c r="W615" i="63"/>
  <c r="R615" i="63"/>
  <c r="H615" i="63"/>
  <c r="C615" i="63"/>
  <c r="W614" i="63"/>
  <c r="R614" i="63"/>
  <c r="H614" i="63"/>
  <c r="C614" i="63"/>
  <c r="W613" i="63"/>
  <c r="R613" i="63"/>
  <c r="H613" i="63"/>
  <c r="C613" i="63"/>
  <c r="W612" i="63"/>
  <c r="R612" i="63"/>
  <c r="H612" i="63"/>
  <c r="C612" i="63"/>
  <c r="W611" i="63"/>
  <c r="R611" i="63"/>
  <c r="H611" i="63"/>
  <c r="C611" i="63"/>
  <c r="W610" i="63"/>
  <c r="R610" i="63"/>
  <c r="H610" i="63"/>
  <c r="C610" i="63"/>
  <c r="W609" i="63"/>
  <c r="R609" i="63"/>
  <c r="H609" i="63"/>
  <c r="C609" i="63"/>
  <c r="W608" i="63"/>
  <c r="R608" i="63"/>
  <c r="H608" i="63"/>
  <c r="C608" i="63"/>
  <c r="W607" i="63"/>
  <c r="R607" i="63"/>
  <c r="H607" i="63"/>
  <c r="C607" i="63"/>
  <c r="W606" i="63"/>
  <c r="R606" i="63"/>
  <c r="H606" i="63"/>
  <c r="C606" i="63"/>
  <c r="W605" i="63"/>
  <c r="R605" i="63"/>
  <c r="H605" i="63"/>
  <c r="C605" i="63"/>
  <c r="W604" i="63"/>
  <c r="R604" i="63"/>
  <c r="H604" i="63"/>
  <c r="C604" i="63"/>
  <c r="W603" i="63"/>
  <c r="R603" i="63"/>
  <c r="H603" i="63"/>
  <c r="C603" i="63"/>
  <c r="W602" i="63"/>
  <c r="R602" i="63"/>
  <c r="H602" i="63"/>
  <c r="C602" i="63"/>
  <c r="W601" i="63"/>
  <c r="R601" i="63"/>
  <c r="H601" i="63"/>
  <c r="C601" i="63"/>
  <c r="W600" i="63"/>
  <c r="R600" i="63"/>
  <c r="H600" i="63"/>
  <c r="C600" i="63"/>
  <c r="W599" i="63"/>
  <c r="R599" i="63"/>
  <c r="H599" i="63"/>
  <c r="C599" i="63"/>
  <c r="W598" i="63"/>
  <c r="R598" i="63"/>
  <c r="H598" i="63"/>
  <c r="C598" i="63"/>
  <c r="W597" i="63"/>
  <c r="R597" i="63"/>
  <c r="H597" i="63"/>
  <c r="C597" i="63"/>
  <c r="W596" i="63"/>
  <c r="R596" i="63"/>
  <c r="H596" i="63"/>
  <c r="C596" i="63"/>
  <c r="W595" i="63"/>
  <c r="R595" i="63"/>
  <c r="H595" i="63"/>
  <c r="C595" i="63"/>
  <c r="W594" i="63"/>
  <c r="R594" i="63"/>
  <c r="H594" i="63"/>
  <c r="C594" i="63"/>
  <c r="W593" i="63"/>
  <c r="R593" i="63"/>
  <c r="H593" i="63"/>
  <c r="C593" i="63"/>
  <c r="W592" i="63"/>
  <c r="R592" i="63"/>
  <c r="H592" i="63"/>
  <c r="C592" i="63"/>
  <c r="W591" i="63"/>
  <c r="R591" i="63"/>
  <c r="H591" i="63"/>
  <c r="C591" i="63"/>
  <c r="W590" i="63"/>
  <c r="R590" i="63"/>
  <c r="H590" i="63"/>
  <c r="C590" i="63"/>
  <c r="W589" i="63"/>
  <c r="R589" i="63"/>
  <c r="H589" i="63"/>
  <c r="C589" i="63"/>
  <c r="W588" i="63"/>
  <c r="R588" i="63"/>
  <c r="H588" i="63"/>
  <c r="C588" i="63"/>
  <c r="W587" i="63"/>
  <c r="R587" i="63"/>
  <c r="H587" i="63"/>
  <c r="C587" i="63"/>
  <c r="W586" i="63"/>
  <c r="R586" i="63"/>
  <c r="H586" i="63"/>
  <c r="C586" i="63"/>
  <c r="W585" i="63"/>
  <c r="R585" i="63"/>
  <c r="H585" i="63"/>
  <c r="C585" i="63"/>
  <c r="W584" i="63"/>
  <c r="R584" i="63"/>
  <c r="H584" i="63"/>
  <c r="C584" i="63"/>
  <c r="W583" i="63"/>
  <c r="R583" i="63"/>
  <c r="H583" i="63"/>
  <c r="C583" i="63"/>
  <c r="W582" i="63"/>
  <c r="R582" i="63"/>
  <c r="H582" i="63"/>
  <c r="C582" i="63"/>
  <c r="W581" i="63"/>
  <c r="R581" i="63"/>
  <c r="H581" i="63"/>
  <c r="C581" i="63"/>
  <c r="W580" i="63"/>
  <c r="R580" i="63"/>
  <c r="H580" i="63"/>
  <c r="C580" i="63"/>
  <c r="W579" i="63"/>
  <c r="R579" i="63"/>
  <c r="H579" i="63"/>
  <c r="C579" i="63"/>
  <c r="W578" i="63"/>
  <c r="R578" i="63"/>
  <c r="H578" i="63"/>
  <c r="C578" i="63"/>
  <c r="W577" i="63"/>
  <c r="R577" i="63"/>
  <c r="H577" i="63"/>
  <c r="C577" i="63"/>
  <c r="W576" i="63"/>
  <c r="R576" i="63"/>
  <c r="H576" i="63"/>
  <c r="C576" i="63"/>
  <c r="W575" i="63"/>
  <c r="R575" i="63"/>
  <c r="H575" i="63"/>
  <c r="C575" i="63"/>
  <c r="W574" i="63"/>
  <c r="R574" i="63"/>
  <c r="H574" i="63"/>
  <c r="C574" i="63"/>
  <c r="W573" i="63"/>
  <c r="R573" i="63"/>
  <c r="H573" i="63"/>
  <c r="C573" i="63"/>
  <c r="W572" i="63"/>
  <c r="R572" i="63"/>
  <c r="H572" i="63"/>
  <c r="C572" i="63"/>
  <c r="W571" i="63"/>
  <c r="R571" i="63"/>
  <c r="H571" i="63"/>
  <c r="C571" i="63"/>
  <c r="W570" i="63"/>
  <c r="R570" i="63"/>
  <c r="H570" i="63"/>
  <c r="C570" i="63"/>
  <c r="W569" i="63"/>
  <c r="R569" i="63"/>
  <c r="H569" i="63"/>
  <c r="C569" i="63"/>
  <c r="W568" i="63"/>
  <c r="R568" i="63"/>
  <c r="H568" i="63"/>
  <c r="C568" i="63"/>
  <c r="W567" i="63"/>
  <c r="R567" i="63"/>
  <c r="H567" i="63"/>
  <c r="C567" i="63"/>
  <c r="W566" i="63"/>
  <c r="R566" i="63"/>
  <c r="H566" i="63"/>
  <c r="C566" i="63"/>
  <c r="W565" i="63"/>
  <c r="R565" i="63"/>
  <c r="H565" i="63"/>
  <c r="C565" i="63"/>
  <c r="W564" i="63"/>
  <c r="R564" i="63"/>
  <c r="H564" i="63"/>
  <c r="C564" i="63"/>
  <c r="W563" i="63"/>
  <c r="R563" i="63"/>
  <c r="H563" i="63"/>
  <c r="C563" i="63"/>
  <c r="W562" i="63"/>
  <c r="R562" i="63"/>
  <c r="H562" i="63"/>
  <c r="C562" i="63"/>
  <c r="W561" i="63"/>
  <c r="R561" i="63"/>
  <c r="H561" i="63"/>
  <c r="C561" i="63"/>
  <c r="W560" i="63"/>
  <c r="R560" i="63"/>
  <c r="H560" i="63"/>
  <c r="C560" i="63"/>
  <c r="W559" i="63"/>
  <c r="R559" i="63"/>
  <c r="H559" i="63"/>
  <c r="C559" i="63"/>
  <c r="W558" i="63"/>
  <c r="R558" i="63"/>
  <c r="H558" i="63"/>
  <c r="C558" i="63"/>
  <c r="W557" i="63"/>
  <c r="R557" i="63"/>
  <c r="H557" i="63"/>
  <c r="C557" i="63"/>
  <c r="W556" i="63"/>
  <c r="R556" i="63"/>
  <c r="H556" i="63"/>
  <c r="C556" i="63"/>
  <c r="W555" i="63"/>
  <c r="R555" i="63"/>
  <c r="H555" i="63"/>
  <c r="C555" i="63"/>
  <c r="W554" i="63"/>
  <c r="R554" i="63"/>
  <c r="H554" i="63"/>
  <c r="C554" i="63"/>
  <c r="W553" i="63"/>
  <c r="R553" i="63"/>
  <c r="H553" i="63"/>
  <c r="C553" i="63"/>
  <c r="W552" i="63"/>
  <c r="R552" i="63"/>
  <c r="H552" i="63"/>
  <c r="C552" i="63"/>
  <c r="W551" i="63"/>
  <c r="R551" i="63"/>
  <c r="H551" i="63"/>
  <c r="C551" i="63"/>
  <c r="W550" i="63"/>
  <c r="R550" i="63"/>
  <c r="H550" i="63"/>
  <c r="C550" i="63"/>
  <c r="W549" i="63"/>
  <c r="R549" i="63"/>
  <c r="H549" i="63"/>
  <c r="C549" i="63"/>
  <c r="W548" i="63"/>
  <c r="R548" i="63"/>
  <c r="H548" i="63"/>
  <c r="C548" i="63"/>
  <c r="W547" i="63"/>
  <c r="R547" i="63"/>
  <c r="H547" i="63"/>
  <c r="C547" i="63"/>
  <c r="W546" i="63"/>
  <c r="R546" i="63"/>
  <c r="H546" i="63"/>
  <c r="C546" i="63"/>
  <c r="W545" i="63"/>
  <c r="R545" i="63"/>
  <c r="H545" i="63"/>
  <c r="C545" i="63"/>
  <c r="W544" i="63"/>
  <c r="R544" i="63"/>
  <c r="H544" i="63"/>
  <c r="C544" i="63"/>
  <c r="W543" i="63"/>
  <c r="R543" i="63"/>
  <c r="H543" i="63"/>
  <c r="C543" i="63"/>
  <c r="W542" i="63"/>
  <c r="R542" i="63"/>
  <c r="H542" i="63"/>
  <c r="C542" i="63"/>
  <c r="W541" i="63"/>
  <c r="R541" i="63"/>
  <c r="H541" i="63"/>
  <c r="C541" i="63"/>
  <c r="W540" i="63"/>
  <c r="R540" i="63"/>
  <c r="H540" i="63"/>
  <c r="C540" i="63"/>
  <c r="W539" i="63"/>
  <c r="R539" i="63"/>
  <c r="H539" i="63"/>
  <c r="C539" i="63"/>
  <c r="W538" i="63"/>
  <c r="R538" i="63"/>
  <c r="H538" i="63"/>
  <c r="C538" i="63"/>
  <c r="W537" i="63"/>
  <c r="R537" i="63"/>
  <c r="H537" i="63"/>
  <c r="C537" i="63"/>
  <c r="W536" i="63"/>
  <c r="R536" i="63"/>
  <c r="H536" i="63"/>
  <c r="C536" i="63"/>
  <c r="W535" i="63"/>
  <c r="R535" i="63"/>
  <c r="H535" i="63"/>
  <c r="C535" i="63"/>
  <c r="W534" i="63"/>
  <c r="R534" i="63"/>
  <c r="H534" i="63"/>
  <c r="C534" i="63"/>
  <c r="W533" i="63"/>
  <c r="R533" i="63"/>
  <c r="H533" i="63"/>
  <c r="C533" i="63"/>
  <c r="W532" i="63"/>
  <c r="R532" i="63"/>
  <c r="H532" i="63"/>
  <c r="C532" i="63"/>
  <c r="W531" i="63"/>
  <c r="R531" i="63"/>
  <c r="H531" i="63"/>
  <c r="C531" i="63"/>
  <c r="W530" i="63"/>
  <c r="R530" i="63"/>
  <c r="H530" i="63"/>
  <c r="C530" i="63"/>
  <c r="W529" i="63"/>
  <c r="R529" i="63"/>
  <c r="H529" i="63"/>
  <c r="C529" i="63"/>
  <c r="W528" i="63"/>
  <c r="R528" i="63"/>
  <c r="H528" i="63"/>
  <c r="C528" i="63"/>
  <c r="W527" i="63"/>
  <c r="R527" i="63"/>
  <c r="H527" i="63"/>
  <c r="C527" i="63"/>
  <c r="W526" i="63"/>
  <c r="R526" i="63"/>
  <c r="H526" i="63"/>
  <c r="C526" i="63"/>
  <c r="W525" i="63"/>
  <c r="R525" i="63"/>
  <c r="H525" i="63"/>
  <c r="C525" i="63"/>
  <c r="W524" i="63"/>
  <c r="R524" i="63"/>
  <c r="H524" i="63"/>
  <c r="C524" i="63"/>
  <c r="W523" i="63"/>
  <c r="R523" i="63"/>
  <c r="H523" i="63"/>
  <c r="C523" i="63"/>
  <c r="W522" i="63"/>
  <c r="R522" i="63"/>
  <c r="H522" i="63"/>
  <c r="C522" i="63"/>
  <c r="W521" i="63"/>
  <c r="R521" i="63"/>
  <c r="H521" i="63"/>
  <c r="C521" i="63"/>
  <c r="W520" i="63"/>
  <c r="R520" i="63"/>
  <c r="H520" i="63"/>
  <c r="C520" i="63"/>
  <c r="W519" i="63"/>
  <c r="R519" i="63"/>
  <c r="H519" i="63"/>
  <c r="C519" i="63"/>
  <c r="W518" i="63"/>
  <c r="R518" i="63"/>
  <c r="H518" i="63"/>
  <c r="C518" i="63"/>
  <c r="W517" i="63"/>
  <c r="R517" i="63"/>
  <c r="H517" i="63"/>
  <c r="C517" i="63"/>
  <c r="W516" i="63"/>
  <c r="R516" i="63"/>
  <c r="H516" i="63"/>
  <c r="C516" i="63"/>
  <c r="W515" i="63"/>
  <c r="R515" i="63"/>
  <c r="H515" i="63"/>
  <c r="C515" i="63"/>
  <c r="W514" i="63"/>
  <c r="R514" i="63"/>
  <c r="H514" i="63"/>
  <c r="C514" i="63"/>
  <c r="W513" i="63"/>
  <c r="R513" i="63"/>
  <c r="H513" i="63"/>
  <c r="C513" i="63"/>
  <c r="W512" i="63"/>
  <c r="R512" i="63"/>
  <c r="H512" i="63"/>
  <c r="C512" i="63"/>
  <c r="W511" i="63"/>
  <c r="R511" i="63"/>
  <c r="H511" i="63"/>
  <c r="C511" i="63"/>
  <c r="W510" i="63"/>
  <c r="R510" i="63"/>
  <c r="H510" i="63"/>
  <c r="C510" i="63"/>
  <c r="W509" i="63"/>
  <c r="R509" i="63"/>
  <c r="H509" i="63"/>
  <c r="C509" i="63"/>
  <c r="W508" i="63"/>
  <c r="R508" i="63"/>
  <c r="H508" i="63"/>
  <c r="C508" i="63"/>
  <c r="W507" i="63"/>
  <c r="R507" i="63"/>
  <c r="H507" i="63"/>
  <c r="C507" i="63"/>
  <c r="W506" i="63"/>
  <c r="R506" i="63"/>
  <c r="H506" i="63"/>
  <c r="C506" i="63"/>
  <c r="W505" i="63"/>
  <c r="R505" i="63"/>
  <c r="H505" i="63"/>
  <c r="C505" i="63"/>
  <c r="W504" i="63"/>
  <c r="R504" i="63"/>
  <c r="H504" i="63"/>
  <c r="C504" i="63"/>
  <c r="W503" i="63"/>
  <c r="R503" i="63"/>
  <c r="H503" i="63"/>
  <c r="C503" i="63"/>
  <c r="W502" i="63"/>
  <c r="R502" i="63"/>
  <c r="H502" i="63"/>
  <c r="C502" i="63"/>
  <c r="W501" i="63"/>
  <c r="R501" i="63"/>
  <c r="H501" i="63"/>
  <c r="C501" i="63"/>
  <c r="W500" i="63"/>
  <c r="R500" i="63"/>
  <c r="H500" i="63"/>
  <c r="C500" i="63"/>
  <c r="W499" i="63"/>
  <c r="R499" i="63"/>
  <c r="H499" i="63"/>
  <c r="C499" i="63"/>
  <c r="W498" i="63"/>
  <c r="R498" i="63"/>
  <c r="H498" i="63"/>
  <c r="C498" i="63"/>
  <c r="W497" i="63"/>
  <c r="R497" i="63"/>
  <c r="H497" i="63"/>
  <c r="C497" i="63"/>
  <c r="W496" i="63"/>
  <c r="R496" i="63"/>
  <c r="H496" i="63"/>
  <c r="C496" i="63"/>
  <c r="W495" i="63"/>
  <c r="R495" i="63"/>
  <c r="H495" i="63"/>
  <c r="C495" i="63"/>
  <c r="W494" i="63"/>
  <c r="R494" i="63"/>
  <c r="H494" i="63"/>
  <c r="C494" i="63"/>
  <c r="W493" i="63"/>
  <c r="R493" i="63"/>
  <c r="H493" i="63"/>
  <c r="C493" i="63"/>
  <c r="W492" i="63"/>
  <c r="R492" i="63"/>
  <c r="H492" i="63"/>
  <c r="C492" i="63"/>
  <c r="W491" i="63"/>
  <c r="R491" i="63"/>
  <c r="H491" i="63"/>
  <c r="C491" i="63"/>
  <c r="W490" i="63"/>
  <c r="R490" i="63"/>
  <c r="H490" i="63"/>
  <c r="C490" i="63"/>
  <c r="W489" i="63"/>
  <c r="R489" i="63"/>
  <c r="H489" i="63"/>
  <c r="C489" i="63"/>
  <c r="W488" i="63"/>
  <c r="R488" i="63"/>
  <c r="H488" i="63"/>
  <c r="C488" i="63"/>
  <c r="W487" i="63"/>
  <c r="R487" i="63"/>
  <c r="H487" i="63"/>
  <c r="C487" i="63"/>
  <c r="W486" i="63"/>
  <c r="R486" i="63"/>
  <c r="H486" i="63"/>
  <c r="C486" i="63"/>
  <c r="W485" i="63"/>
  <c r="R485" i="63"/>
  <c r="H485" i="63"/>
  <c r="C485" i="63"/>
  <c r="W484" i="63"/>
  <c r="R484" i="63"/>
  <c r="H484" i="63"/>
  <c r="C484" i="63"/>
  <c r="W483" i="63"/>
  <c r="R483" i="63"/>
  <c r="H483" i="63"/>
  <c r="C483" i="63"/>
  <c r="W482" i="63"/>
  <c r="R482" i="63"/>
  <c r="H482" i="63"/>
  <c r="C482" i="63"/>
  <c r="W481" i="63"/>
  <c r="R481" i="63"/>
  <c r="H481" i="63"/>
  <c r="C481" i="63"/>
  <c r="W480" i="63"/>
  <c r="R480" i="63"/>
  <c r="H480" i="63"/>
  <c r="C480" i="63"/>
  <c r="W479" i="63"/>
  <c r="R479" i="63"/>
  <c r="H479" i="63"/>
  <c r="C479" i="63"/>
  <c r="W478" i="63"/>
  <c r="R478" i="63"/>
  <c r="H478" i="63"/>
  <c r="C478" i="63"/>
  <c r="W477" i="63"/>
  <c r="R477" i="63"/>
  <c r="H477" i="63"/>
  <c r="C477" i="63"/>
  <c r="W476" i="63"/>
  <c r="R476" i="63"/>
  <c r="H476" i="63"/>
  <c r="C476" i="63"/>
  <c r="W475" i="63"/>
  <c r="R475" i="63"/>
  <c r="H475" i="63"/>
  <c r="C475" i="63"/>
  <c r="W474" i="63"/>
  <c r="R474" i="63"/>
  <c r="H474" i="63"/>
  <c r="C474" i="63"/>
  <c r="W473" i="63"/>
  <c r="R473" i="63"/>
  <c r="H473" i="63"/>
  <c r="C473" i="63"/>
  <c r="W472" i="63"/>
  <c r="R472" i="63"/>
  <c r="H472" i="63"/>
  <c r="C472" i="63"/>
  <c r="W471" i="63"/>
  <c r="R471" i="63"/>
  <c r="H471" i="63"/>
  <c r="C471" i="63"/>
  <c r="W470" i="63"/>
  <c r="R470" i="63"/>
  <c r="H470" i="63"/>
  <c r="C470" i="63"/>
  <c r="W469" i="63"/>
  <c r="R469" i="63"/>
  <c r="H469" i="63"/>
  <c r="C469" i="63"/>
  <c r="W468" i="63"/>
  <c r="R468" i="63"/>
  <c r="H468" i="63"/>
  <c r="C468" i="63"/>
  <c r="W467" i="63"/>
  <c r="R467" i="63"/>
  <c r="H467" i="63"/>
  <c r="C467" i="63"/>
  <c r="W466" i="63"/>
  <c r="R466" i="63"/>
  <c r="H466" i="63"/>
  <c r="C466" i="63"/>
  <c r="W465" i="63"/>
  <c r="R465" i="63"/>
  <c r="H465" i="63"/>
  <c r="C465" i="63"/>
  <c r="W464" i="63"/>
  <c r="R464" i="63"/>
  <c r="H464" i="63"/>
  <c r="C464" i="63"/>
  <c r="W463" i="63"/>
  <c r="R463" i="63"/>
  <c r="H463" i="63"/>
  <c r="C463" i="63"/>
  <c r="W462" i="63"/>
  <c r="R462" i="63"/>
  <c r="H462" i="63"/>
  <c r="C462" i="63"/>
  <c r="W461" i="63"/>
  <c r="R461" i="63"/>
  <c r="H461" i="63"/>
  <c r="C461" i="63"/>
  <c r="W460" i="63"/>
  <c r="R460" i="63"/>
  <c r="H460" i="63"/>
  <c r="C460" i="63"/>
  <c r="W459" i="63"/>
  <c r="R459" i="63"/>
  <c r="H459" i="63"/>
  <c r="C459" i="63"/>
  <c r="W458" i="63"/>
  <c r="R458" i="63"/>
  <c r="H458" i="63"/>
  <c r="C458" i="63"/>
  <c r="W457" i="63"/>
  <c r="R457" i="63"/>
  <c r="H457" i="63"/>
  <c r="C457" i="63"/>
  <c r="W456" i="63"/>
  <c r="R456" i="63"/>
  <c r="H456" i="63"/>
  <c r="C456" i="63"/>
  <c r="W455" i="63"/>
  <c r="R455" i="63"/>
  <c r="H455" i="63"/>
  <c r="C455" i="63"/>
  <c r="W454" i="63"/>
  <c r="R454" i="63"/>
  <c r="H454" i="63"/>
  <c r="C454" i="63"/>
  <c r="W453" i="63"/>
  <c r="R453" i="63"/>
  <c r="H453" i="63"/>
  <c r="C453" i="63"/>
  <c r="W452" i="63"/>
  <c r="R452" i="63"/>
  <c r="H452" i="63"/>
  <c r="C452" i="63"/>
  <c r="W451" i="63"/>
  <c r="R451" i="63"/>
  <c r="H451" i="63"/>
  <c r="C451" i="63"/>
  <c r="W450" i="63"/>
  <c r="R450" i="63"/>
  <c r="H450" i="63"/>
  <c r="C450" i="63"/>
  <c r="W449" i="63"/>
  <c r="R449" i="63"/>
  <c r="H449" i="63"/>
  <c r="C449" i="63"/>
  <c r="W448" i="63"/>
  <c r="R448" i="63"/>
  <c r="H448" i="63"/>
  <c r="C448" i="63"/>
  <c r="W447" i="63"/>
  <c r="R447" i="63"/>
  <c r="H447" i="63"/>
  <c r="C447" i="63"/>
  <c r="W446" i="63"/>
  <c r="R446" i="63"/>
  <c r="H446" i="63"/>
  <c r="C446" i="63"/>
  <c r="W445" i="63"/>
  <c r="R445" i="63"/>
  <c r="H445" i="63"/>
  <c r="C445" i="63"/>
  <c r="W444" i="63"/>
  <c r="R444" i="63"/>
  <c r="H444" i="63"/>
  <c r="C444" i="63"/>
  <c r="W443" i="63"/>
  <c r="R443" i="63"/>
  <c r="H443" i="63"/>
  <c r="C443" i="63"/>
  <c r="W442" i="63"/>
  <c r="R442" i="63"/>
  <c r="H442" i="63"/>
  <c r="C442" i="63"/>
  <c r="W441" i="63"/>
  <c r="R441" i="63"/>
  <c r="H441" i="63"/>
  <c r="C441" i="63"/>
  <c r="W440" i="63"/>
  <c r="R440" i="63"/>
  <c r="H440" i="63"/>
  <c r="C440" i="63"/>
  <c r="W439" i="63"/>
  <c r="R439" i="63"/>
  <c r="H439" i="63"/>
  <c r="C439" i="63"/>
  <c r="W438" i="63"/>
  <c r="R438" i="63"/>
  <c r="H438" i="63"/>
  <c r="C438" i="63"/>
  <c r="W437" i="63"/>
  <c r="R437" i="63"/>
  <c r="H437" i="63"/>
  <c r="C437" i="63"/>
  <c r="W436" i="63"/>
  <c r="R436" i="63"/>
  <c r="H436" i="63"/>
  <c r="C436" i="63"/>
  <c r="W435" i="63"/>
  <c r="R435" i="63"/>
  <c r="H435" i="63"/>
  <c r="C435" i="63"/>
  <c r="W434" i="63"/>
  <c r="R434" i="63"/>
  <c r="H434" i="63"/>
  <c r="C434" i="63"/>
  <c r="W433" i="63"/>
  <c r="R433" i="63"/>
  <c r="H433" i="63"/>
  <c r="C433" i="63"/>
  <c r="W432" i="63"/>
  <c r="R432" i="63"/>
  <c r="H432" i="63"/>
  <c r="C432" i="63"/>
  <c r="W431" i="63"/>
  <c r="R431" i="63"/>
  <c r="H431" i="63"/>
  <c r="C431" i="63"/>
  <c r="W430" i="63"/>
  <c r="R430" i="63"/>
  <c r="H430" i="63"/>
  <c r="C430" i="63"/>
  <c r="W429" i="63"/>
  <c r="R429" i="63"/>
  <c r="H429" i="63"/>
  <c r="C429" i="63"/>
  <c r="W428" i="63"/>
  <c r="R428" i="63"/>
  <c r="H428" i="63"/>
  <c r="C428" i="63"/>
  <c r="W427" i="63"/>
  <c r="R427" i="63"/>
  <c r="H427" i="63"/>
  <c r="C427" i="63"/>
  <c r="W426" i="63"/>
  <c r="R426" i="63"/>
  <c r="H426" i="63"/>
  <c r="C426" i="63"/>
  <c r="W425" i="63"/>
  <c r="R425" i="63"/>
  <c r="H425" i="63"/>
  <c r="C425" i="63"/>
  <c r="W424" i="63"/>
  <c r="R424" i="63"/>
  <c r="H424" i="63"/>
  <c r="C424" i="63"/>
  <c r="W423" i="63"/>
  <c r="R423" i="63"/>
  <c r="H423" i="63"/>
  <c r="C423" i="63"/>
  <c r="W422" i="63"/>
  <c r="R422" i="63"/>
  <c r="H422" i="63"/>
  <c r="C422" i="63"/>
  <c r="W421" i="63"/>
  <c r="R421" i="63"/>
  <c r="H421" i="63"/>
  <c r="C421" i="63"/>
  <c r="W420" i="63"/>
  <c r="R420" i="63"/>
  <c r="H420" i="63"/>
  <c r="C420" i="63"/>
  <c r="W419" i="63"/>
  <c r="R419" i="63"/>
  <c r="H419" i="63"/>
  <c r="C419" i="63"/>
  <c r="W418" i="63"/>
  <c r="R418" i="63"/>
  <c r="H418" i="63"/>
  <c r="C418" i="63"/>
  <c r="W417" i="63"/>
  <c r="R417" i="63"/>
  <c r="H417" i="63"/>
  <c r="C417" i="63"/>
  <c r="W416" i="63"/>
  <c r="R416" i="63"/>
  <c r="H416" i="63"/>
  <c r="C416" i="63"/>
  <c r="W415" i="63"/>
  <c r="R415" i="63"/>
  <c r="H415" i="63"/>
  <c r="C415" i="63"/>
  <c r="W414" i="63"/>
  <c r="R414" i="63"/>
  <c r="H414" i="63"/>
  <c r="C414" i="63"/>
  <c r="W413" i="63"/>
  <c r="R413" i="63"/>
  <c r="H413" i="63"/>
  <c r="C413" i="63"/>
  <c r="W412" i="63"/>
  <c r="R412" i="63"/>
  <c r="H412" i="63"/>
  <c r="C412" i="63"/>
  <c r="W411" i="63"/>
  <c r="R411" i="63"/>
  <c r="H411" i="63"/>
  <c r="C411" i="63"/>
  <c r="W410" i="63"/>
  <c r="R410" i="63"/>
  <c r="H410" i="63"/>
  <c r="C410" i="63"/>
  <c r="W409" i="63"/>
  <c r="R409" i="63"/>
  <c r="H409" i="63"/>
  <c r="C409" i="63"/>
  <c r="W408" i="63"/>
  <c r="R408" i="63"/>
  <c r="H408" i="63"/>
  <c r="C408" i="63"/>
  <c r="W407" i="63"/>
  <c r="R407" i="63"/>
  <c r="H407" i="63"/>
  <c r="C407" i="63"/>
  <c r="W406" i="63"/>
  <c r="R406" i="63"/>
  <c r="H406" i="63"/>
  <c r="C406" i="63"/>
  <c r="R405" i="63"/>
  <c r="H405" i="63"/>
  <c r="C405" i="63"/>
  <c r="W404" i="63"/>
  <c r="R404" i="63"/>
  <c r="H404" i="63"/>
  <c r="C404" i="63"/>
  <c r="R403" i="63"/>
  <c r="H403" i="63"/>
  <c r="C403" i="63"/>
  <c r="W402" i="63"/>
  <c r="R402" i="63"/>
  <c r="H402" i="63"/>
  <c r="C402" i="63"/>
  <c r="W401" i="63"/>
  <c r="R401" i="63"/>
  <c r="H401" i="63"/>
  <c r="C401" i="63"/>
  <c r="W400" i="63"/>
  <c r="R400" i="63"/>
  <c r="H400" i="63"/>
  <c r="C400" i="63"/>
  <c r="W399" i="63"/>
  <c r="R399" i="63"/>
  <c r="H399" i="63"/>
  <c r="C399" i="63"/>
  <c r="W398" i="63"/>
  <c r="R398" i="63"/>
  <c r="H398" i="63"/>
  <c r="C398" i="63"/>
  <c r="W397" i="63"/>
  <c r="R397" i="63"/>
  <c r="H397" i="63"/>
  <c r="C397" i="63"/>
  <c r="W396" i="63"/>
  <c r="R396" i="63"/>
  <c r="H396" i="63"/>
  <c r="C396" i="63"/>
  <c r="W395" i="63"/>
  <c r="R395" i="63"/>
  <c r="H395" i="63"/>
  <c r="C395" i="63"/>
  <c r="W394" i="63"/>
  <c r="R394" i="63"/>
  <c r="H394" i="63"/>
  <c r="C394" i="63"/>
  <c r="W393" i="63"/>
  <c r="R393" i="63"/>
  <c r="H393" i="63"/>
  <c r="C393" i="63"/>
  <c r="W392" i="63"/>
  <c r="R392" i="63"/>
  <c r="H392" i="63"/>
  <c r="C392" i="63"/>
  <c r="W391" i="63"/>
  <c r="R391" i="63"/>
  <c r="H391" i="63"/>
  <c r="C391" i="63"/>
  <c r="W390" i="63"/>
  <c r="R390" i="63"/>
  <c r="H390" i="63"/>
  <c r="C390" i="63"/>
  <c r="W389" i="63"/>
  <c r="R389" i="63"/>
  <c r="H389" i="63"/>
  <c r="C389" i="63"/>
  <c r="W388" i="63"/>
  <c r="R388" i="63"/>
  <c r="H388" i="63"/>
  <c r="C388" i="63"/>
  <c r="W387" i="63"/>
  <c r="R387" i="63"/>
  <c r="H387" i="63"/>
  <c r="C387" i="63"/>
  <c r="W386" i="63"/>
  <c r="R386" i="63"/>
  <c r="H386" i="63"/>
  <c r="C386" i="63"/>
  <c r="W385" i="63"/>
  <c r="R385" i="63"/>
  <c r="H385" i="63"/>
  <c r="C385" i="63"/>
  <c r="W384" i="63"/>
  <c r="R384" i="63"/>
  <c r="H384" i="63"/>
  <c r="C384" i="63"/>
  <c r="W383" i="63"/>
  <c r="R383" i="63"/>
  <c r="H383" i="63"/>
  <c r="C383" i="63"/>
  <c r="W382" i="63"/>
  <c r="R382" i="63"/>
  <c r="H382" i="63"/>
  <c r="C382" i="63"/>
  <c r="W381" i="63"/>
  <c r="R381" i="63"/>
  <c r="H381" i="63"/>
  <c r="C381" i="63"/>
  <c r="W380" i="63"/>
  <c r="R380" i="63"/>
  <c r="H380" i="63"/>
  <c r="C380" i="63"/>
  <c r="W379" i="63"/>
  <c r="R379" i="63"/>
  <c r="H379" i="63"/>
  <c r="C379" i="63"/>
  <c r="W378" i="63"/>
  <c r="R378" i="63"/>
  <c r="H378" i="63"/>
  <c r="C378" i="63"/>
  <c r="W377" i="63"/>
  <c r="R377" i="63"/>
  <c r="H377" i="63"/>
  <c r="C377" i="63"/>
  <c r="W376" i="63"/>
  <c r="R376" i="63"/>
  <c r="H376" i="63"/>
  <c r="C376" i="63"/>
  <c r="W375" i="63"/>
  <c r="R375" i="63"/>
  <c r="H375" i="63"/>
  <c r="C375" i="63"/>
  <c r="W374" i="63"/>
  <c r="R374" i="63"/>
  <c r="H374" i="63"/>
  <c r="C374" i="63"/>
  <c r="W373" i="63"/>
  <c r="R373" i="63"/>
  <c r="H373" i="63"/>
  <c r="C373" i="63"/>
  <c r="W372" i="63"/>
  <c r="R372" i="63"/>
  <c r="H372" i="63"/>
  <c r="C372" i="63"/>
  <c r="W371" i="63"/>
  <c r="R371" i="63"/>
  <c r="H371" i="63"/>
  <c r="C371" i="63"/>
  <c r="R370" i="63"/>
  <c r="H370" i="63"/>
  <c r="C370" i="63"/>
  <c r="W369" i="63"/>
  <c r="R369" i="63"/>
  <c r="H369" i="63"/>
  <c r="C369" i="63"/>
  <c r="W368" i="63"/>
  <c r="R368" i="63"/>
  <c r="H368" i="63"/>
  <c r="C368" i="63"/>
  <c r="W367" i="63"/>
  <c r="R367" i="63"/>
  <c r="H367" i="63"/>
  <c r="C367" i="63"/>
  <c r="W366" i="63"/>
  <c r="R366" i="63"/>
  <c r="H366" i="63"/>
  <c r="C366" i="63"/>
  <c r="W365" i="63"/>
  <c r="R365" i="63"/>
  <c r="H365" i="63"/>
  <c r="C365" i="63"/>
  <c r="W364" i="63"/>
  <c r="R364" i="63"/>
  <c r="H364" i="63"/>
  <c r="C364" i="63"/>
  <c r="W363" i="63"/>
  <c r="R363" i="63"/>
  <c r="H363" i="63"/>
  <c r="C363" i="63"/>
  <c r="W362" i="63"/>
  <c r="R362" i="63"/>
  <c r="H362" i="63"/>
  <c r="C362" i="63"/>
  <c r="W361" i="63"/>
  <c r="R361" i="63"/>
  <c r="H361" i="63"/>
  <c r="C361" i="63"/>
  <c r="W360" i="63"/>
  <c r="R360" i="63"/>
  <c r="H360" i="63"/>
  <c r="C360" i="63"/>
  <c r="W359" i="63"/>
  <c r="R359" i="63"/>
  <c r="H359" i="63"/>
  <c r="C359" i="63"/>
  <c r="W358" i="63"/>
  <c r="R358" i="63"/>
  <c r="H358" i="63"/>
  <c r="C358" i="63"/>
  <c r="W357" i="63"/>
  <c r="R357" i="63"/>
  <c r="H357" i="63"/>
  <c r="C357" i="63"/>
  <c r="W356" i="63"/>
  <c r="R356" i="63"/>
  <c r="H356" i="63"/>
  <c r="C356" i="63"/>
  <c r="W355" i="63"/>
  <c r="R355" i="63"/>
  <c r="H355" i="63"/>
  <c r="C355" i="63"/>
  <c r="W354" i="63"/>
  <c r="R354" i="63"/>
  <c r="H354" i="63"/>
  <c r="C354" i="63"/>
  <c r="R353" i="63"/>
  <c r="H353" i="63"/>
  <c r="C353" i="63"/>
  <c r="W352" i="63"/>
  <c r="R352" i="63"/>
  <c r="H352" i="63"/>
  <c r="C352" i="63"/>
  <c r="W351" i="63"/>
  <c r="R351" i="63"/>
  <c r="H351" i="63"/>
  <c r="C351" i="63"/>
  <c r="W350" i="63"/>
  <c r="R350" i="63"/>
  <c r="H350" i="63"/>
  <c r="C350" i="63"/>
  <c r="W349" i="63"/>
  <c r="R349" i="63"/>
  <c r="H349" i="63"/>
  <c r="C349" i="63"/>
  <c r="W348" i="63"/>
  <c r="R348" i="63"/>
  <c r="H348" i="63"/>
  <c r="C348" i="63"/>
  <c r="W347" i="63"/>
  <c r="R347" i="63"/>
  <c r="H347" i="63"/>
  <c r="C347" i="63"/>
  <c r="W346" i="63"/>
  <c r="R346" i="63"/>
  <c r="H346" i="63"/>
  <c r="C346" i="63"/>
  <c r="W345" i="63"/>
  <c r="R345" i="63"/>
  <c r="H345" i="63"/>
  <c r="C345" i="63"/>
  <c r="W344" i="63"/>
  <c r="R344" i="63"/>
  <c r="H344" i="63"/>
  <c r="C344" i="63"/>
  <c r="W343" i="63"/>
  <c r="R343" i="63"/>
  <c r="H343" i="63"/>
  <c r="C343" i="63"/>
  <c r="W342" i="63"/>
  <c r="R342" i="63"/>
  <c r="H342" i="63"/>
  <c r="C342" i="63"/>
  <c r="W341" i="63"/>
  <c r="R341" i="63"/>
  <c r="H341" i="63"/>
  <c r="C341" i="63"/>
  <c r="W340" i="63"/>
  <c r="R340" i="63"/>
  <c r="H340" i="63"/>
  <c r="C340" i="63"/>
  <c r="W339" i="63"/>
  <c r="R339" i="63"/>
  <c r="H339" i="63"/>
  <c r="C339" i="63"/>
  <c r="W338" i="63"/>
  <c r="R338" i="63"/>
  <c r="H338" i="63"/>
  <c r="C338" i="63"/>
  <c r="W337" i="63"/>
  <c r="R337" i="63"/>
  <c r="H337" i="63"/>
  <c r="C337" i="63"/>
  <c r="W336" i="63"/>
  <c r="R336" i="63"/>
  <c r="H336" i="63"/>
  <c r="C336" i="63"/>
  <c r="W335" i="63"/>
  <c r="R335" i="63"/>
  <c r="H335" i="63"/>
  <c r="C335" i="63"/>
  <c r="W334" i="63"/>
  <c r="R334" i="63"/>
  <c r="H334" i="63"/>
  <c r="C334" i="63"/>
  <c r="W333" i="63"/>
  <c r="R333" i="63"/>
  <c r="H333" i="63"/>
  <c r="C333" i="63"/>
  <c r="W332" i="63"/>
  <c r="R332" i="63"/>
  <c r="H332" i="63"/>
  <c r="C332" i="63"/>
  <c r="W331" i="63"/>
  <c r="R331" i="63"/>
  <c r="H331" i="63"/>
  <c r="C331" i="63"/>
  <c r="W330" i="63"/>
  <c r="R330" i="63"/>
  <c r="H330" i="63"/>
  <c r="C330" i="63"/>
  <c r="W329" i="63"/>
  <c r="R329" i="63"/>
  <c r="H329" i="63"/>
  <c r="C329" i="63"/>
  <c r="W328" i="63"/>
  <c r="R328" i="63"/>
  <c r="H328" i="63"/>
  <c r="C328" i="63"/>
  <c r="W327" i="63"/>
  <c r="R327" i="63"/>
  <c r="H327" i="63"/>
  <c r="C327" i="63"/>
  <c r="W326" i="63"/>
  <c r="R326" i="63"/>
  <c r="H326" i="63"/>
  <c r="C326" i="63"/>
  <c r="W325" i="63"/>
  <c r="R325" i="63"/>
  <c r="H325" i="63"/>
  <c r="C325" i="63"/>
  <c r="W324" i="63"/>
  <c r="R324" i="63"/>
  <c r="H324" i="63"/>
  <c r="C324" i="63"/>
  <c r="W323" i="63"/>
  <c r="R323" i="63"/>
  <c r="H323" i="63"/>
  <c r="C323" i="63"/>
  <c r="W322" i="63"/>
  <c r="R322" i="63"/>
  <c r="H322" i="63"/>
  <c r="C322" i="63"/>
  <c r="W321" i="63"/>
  <c r="R321" i="63"/>
  <c r="H321" i="63"/>
  <c r="C321" i="63"/>
  <c r="W320" i="63"/>
  <c r="R320" i="63"/>
  <c r="H320" i="63"/>
  <c r="C320" i="63"/>
  <c r="W319" i="63"/>
  <c r="R319" i="63"/>
  <c r="H319" i="63"/>
  <c r="C319" i="63"/>
  <c r="W318" i="63"/>
  <c r="R318" i="63"/>
  <c r="H318" i="63"/>
  <c r="C318" i="63"/>
  <c r="W317" i="63"/>
  <c r="R317" i="63"/>
  <c r="H317" i="63"/>
  <c r="C317" i="63"/>
  <c r="W316" i="63"/>
  <c r="R316" i="63"/>
  <c r="H316" i="63"/>
  <c r="C316" i="63"/>
  <c r="W315" i="63"/>
  <c r="R315" i="63"/>
  <c r="H315" i="63"/>
  <c r="C315" i="63"/>
  <c r="W314" i="63"/>
  <c r="R314" i="63"/>
  <c r="H314" i="63"/>
  <c r="C314" i="63"/>
  <c r="W313" i="63"/>
  <c r="R313" i="63"/>
  <c r="H313" i="63"/>
  <c r="C313" i="63"/>
  <c r="W312" i="63"/>
  <c r="R312" i="63"/>
  <c r="H312" i="63"/>
  <c r="C312" i="63"/>
  <c r="W311" i="63"/>
  <c r="R311" i="63"/>
  <c r="H311" i="63"/>
  <c r="C311" i="63"/>
  <c r="W310" i="63"/>
  <c r="R310" i="63"/>
  <c r="H310" i="63"/>
  <c r="C310" i="63"/>
  <c r="W309" i="63"/>
  <c r="R309" i="63"/>
  <c r="H309" i="63"/>
  <c r="C309" i="63"/>
  <c r="R308" i="63"/>
  <c r="H308" i="63"/>
  <c r="C308" i="63"/>
  <c r="W307" i="63"/>
  <c r="R307" i="63"/>
  <c r="H307" i="63"/>
  <c r="C307" i="63"/>
  <c r="W306" i="63"/>
  <c r="R306" i="63"/>
  <c r="H306" i="63"/>
  <c r="C306" i="63"/>
  <c r="W305" i="63"/>
  <c r="R305" i="63"/>
  <c r="H305" i="63"/>
  <c r="C305" i="63"/>
  <c r="W304" i="63"/>
  <c r="R304" i="63"/>
  <c r="H304" i="63"/>
  <c r="C304" i="63"/>
  <c r="W303" i="63"/>
  <c r="R303" i="63"/>
  <c r="H303" i="63"/>
  <c r="C303" i="63"/>
  <c r="W302" i="63"/>
  <c r="R302" i="63"/>
  <c r="H302" i="63"/>
  <c r="C302" i="63"/>
  <c r="W301" i="63"/>
  <c r="R301" i="63"/>
  <c r="H301" i="63"/>
  <c r="C301" i="63"/>
  <c r="W300" i="63"/>
  <c r="R300" i="63"/>
  <c r="H300" i="63"/>
  <c r="C300" i="63"/>
  <c r="W299" i="63"/>
  <c r="R299" i="63"/>
  <c r="H299" i="63"/>
  <c r="C299" i="63"/>
  <c r="W298" i="63"/>
  <c r="R298" i="63"/>
  <c r="H298" i="63"/>
  <c r="C298" i="63"/>
  <c r="W297" i="63"/>
  <c r="R297" i="63"/>
  <c r="H297" i="63"/>
  <c r="C297" i="63"/>
  <c r="W296" i="63"/>
  <c r="R296" i="63"/>
  <c r="H296" i="63"/>
  <c r="C296" i="63"/>
  <c r="W295" i="63"/>
  <c r="R295" i="63"/>
  <c r="H295" i="63"/>
  <c r="C295" i="63"/>
  <c r="W294" i="63"/>
  <c r="R294" i="63"/>
  <c r="H294" i="63"/>
  <c r="C294" i="63"/>
  <c r="W293" i="63"/>
  <c r="R293" i="63"/>
  <c r="H293" i="63"/>
  <c r="C293" i="63"/>
  <c r="W292" i="63"/>
  <c r="R292" i="63"/>
  <c r="H292" i="63"/>
  <c r="C292" i="63"/>
  <c r="W291" i="63"/>
  <c r="R291" i="63"/>
  <c r="H291" i="63"/>
  <c r="C291" i="63"/>
  <c r="W290" i="63"/>
  <c r="R290" i="63"/>
  <c r="H290" i="63"/>
  <c r="C290" i="63"/>
  <c r="W289" i="63"/>
  <c r="R289" i="63"/>
  <c r="H289" i="63"/>
  <c r="C289" i="63"/>
  <c r="W288" i="63"/>
  <c r="R288" i="63"/>
  <c r="H288" i="63"/>
  <c r="C288" i="63"/>
  <c r="W287" i="63"/>
  <c r="R287" i="63"/>
  <c r="H287" i="63"/>
  <c r="C287" i="63"/>
  <c r="W286" i="63"/>
  <c r="R286" i="63"/>
  <c r="H286" i="63"/>
  <c r="C286" i="63"/>
  <c r="W285" i="63"/>
  <c r="R285" i="63"/>
  <c r="H285" i="63"/>
  <c r="C285" i="63"/>
  <c r="W284" i="63"/>
  <c r="R284" i="63"/>
  <c r="H284" i="63"/>
  <c r="C284" i="63"/>
  <c r="W283" i="63"/>
  <c r="R283" i="63"/>
  <c r="H283" i="63"/>
  <c r="C283" i="63"/>
  <c r="W282" i="63"/>
  <c r="R282" i="63"/>
  <c r="H282" i="63"/>
  <c r="C282" i="63"/>
  <c r="W281" i="63"/>
  <c r="R281" i="63"/>
  <c r="H281" i="63"/>
  <c r="C281" i="63"/>
  <c r="W280" i="63"/>
  <c r="R280" i="63"/>
  <c r="H280" i="63"/>
  <c r="C280" i="63"/>
  <c r="W279" i="63"/>
  <c r="R279" i="63"/>
  <c r="H279" i="63"/>
  <c r="C279" i="63"/>
  <c r="W278" i="63"/>
  <c r="R278" i="63"/>
  <c r="H278" i="63"/>
  <c r="C278" i="63"/>
  <c r="W277" i="63"/>
  <c r="R277" i="63"/>
  <c r="H277" i="63"/>
  <c r="C277" i="63"/>
  <c r="W276" i="63"/>
  <c r="R276" i="63"/>
  <c r="H276" i="63"/>
  <c r="C276" i="63"/>
  <c r="W275" i="63"/>
  <c r="R275" i="63"/>
  <c r="H275" i="63"/>
  <c r="C275" i="63"/>
  <c r="W274" i="63"/>
  <c r="R274" i="63"/>
  <c r="H274" i="63"/>
  <c r="C274" i="63"/>
  <c r="W273" i="63"/>
  <c r="R273" i="63"/>
  <c r="H273" i="63"/>
  <c r="C273" i="63"/>
  <c r="H272" i="63"/>
  <c r="C272" i="63"/>
  <c r="W271" i="63"/>
  <c r="R271" i="63"/>
  <c r="H271" i="63"/>
  <c r="C271" i="63"/>
  <c r="W270" i="63"/>
  <c r="R270" i="63"/>
  <c r="H270" i="63"/>
  <c r="C270" i="63"/>
  <c r="W269" i="63"/>
  <c r="R269" i="63"/>
  <c r="H269" i="63"/>
  <c r="C269" i="63"/>
  <c r="H268" i="63"/>
  <c r="C268" i="63"/>
  <c r="W267" i="63"/>
  <c r="R267" i="63"/>
  <c r="H267" i="63"/>
  <c r="C267" i="63"/>
  <c r="W266" i="63"/>
  <c r="R266" i="63"/>
  <c r="H266" i="63"/>
  <c r="C266" i="63"/>
  <c r="W265" i="63"/>
  <c r="R265" i="63"/>
  <c r="H265" i="63"/>
  <c r="C265" i="63"/>
  <c r="W264" i="63"/>
  <c r="R264" i="63"/>
  <c r="H264" i="63"/>
  <c r="C264" i="63"/>
  <c r="W263" i="63"/>
  <c r="R263" i="63"/>
  <c r="H263" i="63"/>
  <c r="C263" i="63"/>
  <c r="W262" i="63"/>
  <c r="R262" i="63"/>
  <c r="H262" i="63"/>
  <c r="C262" i="63"/>
  <c r="W261" i="63"/>
  <c r="R261" i="63"/>
  <c r="H261" i="63"/>
  <c r="C261" i="63"/>
  <c r="W260" i="63"/>
  <c r="R260" i="63"/>
  <c r="H260" i="63"/>
  <c r="C260" i="63"/>
  <c r="W259" i="63"/>
  <c r="R259" i="63"/>
  <c r="H259" i="63"/>
  <c r="C259" i="63"/>
  <c r="W258" i="63"/>
  <c r="R258" i="63"/>
  <c r="H258" i="63"/>
  <c r="C258" i="63"/>
  <c r="W257" i="63"/>
  <c r="R257" i="63"/>
  <c r="H257" i="63"/>
  <c r="C257" i="63"/>
  <c r="W256" i="63"/>
  <c r="R256" i="63"/>
  <c r="H256" i="63"/>
  <c r="C256" i="63"/>
  <c r="W255" i="63"/>
  <c r="R255" i="63"/>
  <c r="H255" i="63"/>
  <c r="C255" i="63"/>
  <c r="W254" i="63"/>
  <c r="R254" i="63"/>
  <c r="H254" i="63"/>
  <c r="C254" i="63"/>
  <c r="W253" i="63"/>
  <c r="R253" i="63"/>
  <c r="H253" i="63"/>
  <c r="C253" i="63"/>
  <c r="W252" i="63"/>
  <c r="R252" i="63"/>
  <c r="H252" i="63"/>
  <c r="C252" i="63"/>
  <c r="W251" i="63"/>
  <c r="R251" i="63"/>
  <c r="H251" i="63"/>
  <c r="C251" i="63"/>
  <c r="H250" i="63"/>
  <c r="C250" i="63"/>
  <c r="H249" i="63"/>
  <c r="C249" i="63"/>
  <c r="H248" i="63"/>
  <c r="C248" i="63"/>
  <c r="H247" i="63"/>
  <c r="C247" i="63"/>
  <c r="H246" i="63"/>
  <c r="C246" i="63"/>
  <c r="H245" i="63"/>
  <c r="C245" i="63"/>
  <c r="H244" i="63"/>
  <c r="C244" i="63"/>
  <c r="H243" i="63"/>
  <c r="C243" i="63"/>
  <c r="H242" i="63"/>
  <c r="C242" i="63"/>
  <c r="H241" i="63"/>
  <c r="C241" i="63"/>
  <c r="H240" i="63"/>
  <c r="C240" i="63"/>
  <c r="H239" i="63"/>
  <c r="C239" i="63"/>
  <c r="H238" i="63"/>
  <c r="C238" i="63"/>
  <c r="H237" i="63"/>
  <c r="C237" i="63"/>
  <c r="H236" i="63"/>
  <c r="C236" i="63"/>
  <c r="H235" i="63"/>
  <c r="C235" i="63"/>
  <c r="H234" i="63"/>
  <c r="C234" i="63"/>
  <c r="H233" i="63"/>
  <c r="C233" i="63"/>
  <c r="H232" i="63"/>
  <c r="C232" i="63"/>
  <c r="H231" i="63"/>
  <c r="C231" i="63"/>
  <c r="H230" i="63"/>
  <c r="C230" i="63"/>
  <c r="H229" i="63"/>
  <c r="C229" i="63"/>
  <c r="H228" i="63"/>
  <c r="C228" i="63"/>
  <c r="H227" i="63"/>
  <c r="C227" i="63"/>
  <c r="H226" i="63"/>
  <c r="C226" i="63"/>
  <c r="H225" i="63"/>
  <c r="C225" i="63"/>
  <c r="H224" i="63"/>
  <c r="C224" i="63"/>
  <c r="H223" i="63"/>
  <c r="C223" i="63"/>
  <c r="H222" i="63"/>
  <c r="C222" i="63"/>
  <c r="H221" i="63"/>
  <c r="C221" i="63"/>
  <c r="H220" i="63"/>
  <c r="C220" i="63"/>
  <c r="H219" i="63"/>
  <c r="C219" i="63"/>
  <c r="H218" i="63"/>
  <c r="C218" i="63"/>
  <c r="H217" i="63"/>
  <c r="C217" i="63"/>
  <c r="H216" i="63"/>
  <c r="C216" i="63"/>
  <c r="H215" i="63"/>
  <c r="C215" i="63"/>
  <c r="H214" i="63"/>
  <c r="C214" i="63"/>
  <c r="H213" i="63"/>
  <c r="C213" i="63"/>
  <c r="H212" i="63"/>
  <c r="C212" i="63"/>
  <c r="H211" i="63"/>
  <c r="C211" i="63"/>
  <c r="H210" i="63"/>
  <c r="C210" i="63"/>
  <c r="H209" i="63"/>
  <c r="C209" i="63"/>
  <c r="H208" i="63"/>
  <c r="C208" i="63"/>
  <c r="H207" i="63"/>
  <c r="C207" i="63"/>
  <c r="H206" i="63"/>
  <c r="C206" i="63"/>
  <c r="H205" i="63"/>
  <c r="C205" i="63"/>
  <c r="H204" i="63"/>
  <c r="C204" i="63"/>
  <c r="H203" i="63"/>
  <c r="C203" i="63"/>
  <c r="H202" i="63"/>
  <c r="C202" i="63"/>
  <c r="H201" i="63"/>
  <c r="C201" i="63"/>
  <c r="H200" i="63"/>
  <c r="C200" i="63"/>
  <c r="H199" i="63"/>
  <c r="C199" i="63"/>
  <c r="H198" i="63"/>
  <c r="C198" i="63"/>
  <c r="H197" i="63"/>
  <c r="C197" i="63"/>
  <c r="H196" i="63"/>
  <c r="C196" i="63"/>
  <c r="H195" i="63"/>
  <c r="C195" i="63"/>
  <c r="H194" i="63"/>
  <c r="C194" i="63"/>
  <c r="H193" i="63"/>
  <c r="C193" i="63"/>
  <c r="H192" i="63"/>
  <c r="C192" i="63"/>
  <c r="H191" i="63"/>
  <c r="C191" i="63"/>
  <c r="H190" i="63"/>
  <c r="C190" i="63"/>
  <c r="W189" i="63"/>
  <c r="R189" i="63"/>
  <c r="H189" i="63"/>
  <c r="C189" i="63"/>
  <c r="W188" i="63"/>
  <c r="R188" i="63"/>
  <c r="H188" i="63"/>
  <c r="C188" i="63"/>
  <c r="W187" i="63"/>
  <c r="R187" i="63"/>
  <c r="H187" i="63"/>
  <c r="C187" i="63"/>
  <c r="W186" i="63"/>
  <c r="R186" i="63"/>
  <c r="H186" i="63"/>
  <c r="C186" i="63"/>
  <c r="W185" i="63"/>
  <c r="R185" i="63"/>
  <c r="H185" i="63"/>
  <c r="C185" i="63"/>
  <c r="W184" i="63"/>
  <c r="R184" i="63"/>
  <c r="H184" i="63"/>
  <c r="C184" i="63"/>
  <c r="W183" i="63"/>
  <c r="R183" i="63"/>
  <c r="H183" i="63"/>
  <c r="C183" i="63"/>
  <c r="W182" i="63"/>
  <c r="R182" i="63"/>
  <c r="H182" i="63"/>
  <c r="C182" i="63"/>
  <c r="W181" i="63"/>
  <c r="R181" i="63"/>
  <c r="H181" i="63"/>
  <c r="C181" i="63"/>
  <c r="W180" i="63"/>
  <c r="R180" i="63"/>
  <c r="H180" i="63"/>
  <c r="C180" i="63"/>
  <c r="W179" i="63"/>
  <c r="R179" i="63"/>
  <c r="H179" i="63"/>
  <c r="C179" i="63"/>
  <c r="W178" i="63"/>
  <c r="R178" i="63"/>
  <c r="H178" i="63"/>
  <c r="C178" i="63"/>
  <c r="W177" i="63"/>
  <c r="R177" i="63"/>
  <c r="H177" i="63"/>
  <c r="C177" i="63"/>
  <c r="W176" i="63"/>
  <c r="R176" i="63"/>
  <c r="H176" i="63"/>
  <c r="C176" i="63"/>
  <c r="W175" i="63"/>
  <c r="R175" i="63"/>
  <c r="H175" i="63"/>
  <c r="C175" i="63"/>
  <c r="W174" i="63"/>
  <c r="R174" i="63"/>
  <c r="H174" i="63"/>
  <c r="C174" i="63"/>
  <c r="W173" i="63"/>
  <c r="R173" i="63"/>
  <c r="H173" i="63"/>
  <c r="C173" i="63"/>
  <c r="W172" i="63"/>
  <c r="R172" i="63"/>
  <c r="H172" i="63"/>
  <c r="C172" i="63"/>
  <c r="W171" i="63"/>
  <c r="R171" i="63"/>
  <c r="H171" i="63"/>
  <c r="C171" i="63"/>
  <c r="W170" i="63"/>
  <c r="R170" i="63"/>
  <c r="H170" i="63"/>
  <c r="C170" i="63"/>
  <c r="W169" i="63"/>
  <c r="R169" i="63"/>
  <c r="H169" i="63"/>
  <c r="C169" i="63"/>
  <c r="W168" i="63"/>
  <c r="R168" i="63"/>
  <c r="H168" i="63"/>
  <c r="C168" i="63"/>
  <c r="W167" i="63"/>
  <c r="R167" i="63"/>
  <c r="H167" i="63"/>
  <c r="C167" i="63"/>
  <c r="W166" i="63"/>
  <c r="R166" i="63"/>
  <c r="H166" i="63"/>
  <c r="C166" i="63"/>
  <c r="W165" i="63"/>
  <c r="R165" i="63"/>
  <c r="H165" i="63"/>
  <c r="C165" i="63"/>
  <c r="W164" i="63"/>
  <c r="R164" i="63"/>
  <c r="H164" i="63"/>
  <c r="C164" i="63"/>
  <c r="W163" i="63"/>
  <c r="R163" i="63"/>
  <c r="H163" i="63"/>
  <c r="C163" i="63"/>
  <c r="W162" i="63"/>
  <c r="R162" i="63"/>
  <c r="H162" i="63"/>
  <c r="C162" i="63"/>
  <c r="W161" i="63"/>
  <c r="R161" i="63"/>
  <c r="H161" i="63"/>
  <c r="C161" i="63"/>
  <c r="W160" i="63"/>
  <c r="R160" i="63"/>
  <c r="H160" i="63"/>
  <c r="C160" i="63"/>
  <c r="W159" i="63"/>
  <c r="R159" i="63"/>
  <c r="H159" i="63"/>
  <c r="C159" i="63"/>
  <c r="W158" i="63"/>
  <c r="R158" i="63"/>
  <c r="H158" i="63"/>
  <c r="C158" i="63"/>
  <c r="W157" i="63"/>
  <c r="R157" i="63"/>
  <c r="H157" i="63"/>
  <c r="C157" i="63"/>
  <c r="W156" i="63"/>
  <c r="R156" i="63"/>
  <c r="H156" i="63"/>
  <c r="C156" i="63"/>
  <c r="W155" i="63"/>
  <c r="R155" i="63"/>
  <c r="H155" i="63"/>
  <c r="C155" i="63"/>
  <c r="W154" i="63"/>
  <c r="R154" i="63"/>
  <c r="H154" i="63"/>
  <c r="C154" i="63"/>
  <c r="W153" i="63"/>
  <c r="R153" i="63"/>
  <c r="H153" i="63"/>
  <c r="C153" i="63"/>
  <c r="W152" i="63"/>
  <c r="R152" i="63"/>
  <c r="H152" i="63"/>
  <c r="C152" i="63"/>
  <c r="W151" i="63"/>
  <c r="R151" i="63"/>
  <c r="H151" i="63"/>
  <c r="C151" i="63"/>
  <c r="W150" i="63"/>
  <c r="R150" i="63"/>
  <c r="H150" i="63"/>
  <c r="C150" i="63"/>
  <c r="W149" i="63"/>
  <c r="R149" i="63"/>
  <c r="H149" i="63"/>
  <c r="C149" i="63"/>
  <c r="W148" i="63"/>
  <c r="R148" i="63"/>
  <c r="H148" i="63"/>
  <c r="C148" i="63"/>
  <c r="W147" i="63"/>
  <c r="R147" i="63"/>
  <c r="H147" i="63"/>
  <c r="C147" i="63"/>
  <c r="W146" i="63"/>
  <c r="R146" i="63"/>
  <c r="H146" i="63"/>
  <c r="C146" i="63"/>
  <c r="W145" i="63"/>
  <c r="R145" i="63"/>
  <c r="H145" i="63"/>
  <c r="C145" i="63"/>
  <c r="W144" i="63"/>
  <c r="R144" i="63"/>
  <c r="H144" i="63"/>
  <c r="C144" i="63"/>
  <c r="W143" i="63"/>
  <c r="R143" i="63"/>
  <c r="H143" i="63"/>
  <c r="C143" i="63"/>
  <c r="W142" i="63"/>
  <c r="R142" i="63"/>
  <c r="H142" i="63"/>
  <c r="C142" i="63"/>
  <c r="W141" i="63"/>
  <c r="R141" i="63"/>
  <c r="H141" i="63"/>
  <c r="C141" i="63"/>
  <c r="W140" i="63"/>
  <c r="R140" i="63"/>
  <c r="H140" i="63"/>
  <c r="C140" i="63"/>
  <c r="W139" i="63"/>
  <c r="R139" i="63"/>
  <c r="H139" i="63"/>
  <c r="C139" i="63"/>
  <c r="W138" i="63"/>
  <c r="R138" i="63"/>
  <c r="H138" i="63"/>
  <c r="C138" i="63"/>
  <c r="W137" i="63"/>
  <c r="R137" i="63"/>
  <c r="H137" i="63"/>
  <c r="C137" i="63"/>
  <c r="W136" i="63"/>
  <c r="R136" i="63"/>
  <c r="H136" i="63"/>
  <c r="C136" i="63"/>
  <c r="W135" i="63"/>
  <c r="R135" i="63"/>
  <c r="H135" i="63"/>
  <c r="C135" i="63"/>
  <c r="W134" i="63"/>
  <c r="R134" i="63"/>
  <c r="H134" i="63"/>
  <c r="C134" i="63"/>
  <c r="W133" i="63"/>
  <c r="R133" i="63"/>
  <c r="H133" i="63"/>
  <c r="C133" i="63"/>
  <c r="W132" i="63"/>
  <c r="R132" i="63"/>
  <c r="H132" i="63"/>
  <c r="C132" i="63"/>
  <c r="W131" i="63"/>
  <c r="R131" i="63"/>
  <c r="H131" i="63"/>
  <c r="C131" i="63"/>
  <c r="W130" i="63"/>
  <c r="R130" i="63"/>
  <c r="H130" i="63"/>
  <c r="C130" i="63"/>
  <c r="W129" i="63"/>
  <c r="R129" i="63"/>
  <c r="H129" i="63"/>
  <c r="C129" i="63"/>
  <c r="W128" i="63"/>
  <c r="R128" i="63"/>
  <c r="H128" i="63"/>
  <c r="C128" i="63"/>
  <c r="W127" i="63"/>
  <c r="R127" i="63"/>
  <c r="H127" i="63"/>
  <c r="C127" i="63"/>
  <c r="W126" i="63"/>
  <c r="R126" i="63"/>
  <c r="H126" i="63"/>
  <c r="C126" i="63"/>
  <c r="W125" i="63"/>
  <c r="R125" i="63"/>
  <c r="H125" i="63"/>
  <c r="C125" i="63"/>
  <c r="W124" i="63"/>
  <c r="R124" i="63"/>
  <c r="H124" i="63"/>
  <c r="C124" i="63"/>
  <c r="W123" i="63"/>
  <c r="R123" i="63"/>
  <c r="H123" i="63"/>
  <c r="C123" i="63"/>
  <c r="W122" i="63"/>
  <c r="R122" i="63"/>
  <c r="H122" i="63"/>
  <c r="C122" i="63"/>
  <c r="W121" i="63"/>
  <c r="R121" i="63"/>
  <c r="H121" i="63"/>
  <c r="C121" i="63"/>
  <c r="W120" i="63"/>
  <c r="R120" i="63"/>
  <c r="H120" i="63"/>
  <c r="C120" i="63"/>
  <c r="W119" i="63"/>
  <c r="R119" i="63"/>
  <c r="H119" i="63"/>
  <c r="C119" i="63"/>
  <c r="W118" i="63"/>
  <c r="R118" i="63"/>
  <c r="H118" i="63"/>
  <c r="C118" i="63"/>
  <c r="W117" i="63"/>
  <c r="R117" i="63"/>
  <c r="H117" i="63"/>
  <c r="C117" i="63"/>
  <c r="W116" i="63"/>
  <c r="R116" i="63"/>
  <c r="H116" i="63"/>
  <c r="C116" i="63"/>
  <c r="W115" i="63"/>
  <c r="R115" i="63"/>
  <c r="H115" i="63"/>
  <c r="C115" i="63"/>
  <c r="W114" i="63"/>
  <c r="R114" i="63"/>
  <c r="H114" i="63"/>
  <c r="C114" i="63"/>
  <c r="W113" i="63"/>
  <c r="R113" i="63"/>
  <c r="H113" i="63"/>
  <c r="C113" i="63"/>
  <c r="W112" i="63"/>
  <c r="R112" i="63"/>
  <c r="H112" i="63"/>
  <c r="C112" i="63"/>
  <c r="W111" i="63"/>
  <c r="R111" i="63"/>
  <c r="H111" i="63"/>
  <c r="C111" i="63"/>
  <c r="W110" i="63"/>
  <c r="R110" i="63"/>
  <c r="H110" i="63"/>
  <c r="C110" i="63"/>
  <c r="W109" i="63"/>
  <c r="R109" i="63"/>
  <c r="H109" i="63"/>
  <c r="C109" i="63"/>
  <c r="W108" i="63"/>
  <c r="R108" i="63"/>
  <c r="H108" i="63"/>
  <c r="C108" i="63"/>
  <c r="W107" i="63"/>
  <c r="R107" i="63"/>
  <c r="H107" i="63"/>
  <c r="C107" i="63"/>
  <c r="W106" i="63"/>
  <c r="R106" i="63"/>
  <c r="H106" i="63"/>
  <c r="C106" i="63"/>
  <c r="W105" i="63"/>
  <c r="R105" i="63"/>
  <c r="H105" i="63"/>
  <c r="C105" i="63"/>
  <c r="W104" i="63"/>
  <c r="R104" i="63"/>
  <c r="H104" i="63"/>
  <c r="C104" i="63"/>
  <c r="W103" i="63"/>
  <c r="R103" i="63"/>
  <c r="H103" i="63"/>
  <c r="C103" i="63"/>
  <c r="W102" i="63"/>
  <c r="R102" i="63"/>
  <c r="H102" i="63"/>
  <c r="C102" i="63"/>
  <c r="W101" i="63"/>
  <c r="R101" i="63"/>
  <c r="H101" i="63"/>
  <c r="C101" i="63"/>
  <c r="W100" i="63"/>
  <c r="R100" i="63"/>
  <c r="H100" i="63"/>
  <c r="C100" i="63"/>
  <c r="W99" i="63"/>
  <c r="R99" i="63"/>
  <c r="H99" i="63"/>
  <c r="C99" i="63"/>
  <c r="W98" i="63"/>
  <c r="R98" i="63"/>
  <c r="H98" i="63"/>
  <c r="C98" i="63"/>
  <c r="W97" i="63"/>
  <c r="R97" i="63"/>
  <c r="H97" i="63"/>
  <c r="C97" i="63"/>
  <c r="W96" i="63"/>
  <c r="R96" i="63"/>
  <c r="H96" i="63"/>
  <c r="C96" i="63"/>
  <c r="W95" i="63"/>
  <c r="R95" i="63"/>
  <c r="H95" i="63"/>
  <c r="C95" i="63"/>
  <c r="W94" i="63"/>
  <c r="R94" i="63"/>
  <c r="H94" i="63"/>
  <c r="C94" i="63"/>
  <c r="W93" i="63"/>
  <c r="R93" i="63"/>
  <c r="H93" i="63"/>
  <c r="C93" i="63"/>
  <c r="W92" i="63"/>
  <c r="R92" i="63"/>
  <c r="H92" i="63"/>
  <c r="C92" i="63"/>
  <c r="W91" i="63"/>
  <c r="R91" i="63"/>
  <c r="H91" i="63"/>
  <c r="C91" i="63"/>
  <c r="W90" i="63"/>
  <c r="R90" i="63"/>
  <c r="H90" i="63"/>
  <c r="C90" i="63"/>
  <c r="W89" i="63"/>
  <c r="R89" i="63"/>
  <c r="H89" i="63"/>
  <c r="C89" i="63"/>
  <c r="W88" i="63"/>
  <c r="R88" i="63"/>
  <c r="H88" i="63"/>
  <c r="C88" i="63"/>
  <c r="W87" i="63"/>
  <c r="R87" i="63"/>
  <c r="H87" i="63"/>
  <c r="C87" i="63"/>
  <c r="W86" i="63"/>
  <c r="R86" i="63"/>
  <c r="H86" i="63"/>
  <c r="C86" i="63"/>
  <c r="W85" i="63"/>
  <c r="R85" i="63"/>
  <c r="H85" i="63"/>
  <c r="C85" i="63"/>
  <c r="W84" i="63"/>
  <c r="R84" i="63"/>
  <c r="H84" i="63"/>
  <c r="C84" i="63"/>
  <c r="W83" i="63"/>
  <c r="R83" i="63"/>
  <c r="H83" i="63"/>
  <c r="C83" i="63"/>
  <c r="W82" i="63"/>
  <c r="R82" i="63"/>
  <c r="H82" i="63"/>
  <c r="C82" i="63"/>
  <c r="W81" i="63"/>
  <c r="R81" i="63"/>
  <c r="H81" i="63"/>
  <c r="C81" i="63"/>
  <c r="W80" i="63"/>
  <c r="R80" i="63"/>
  <c r="H80" i="63"/>
  <c r="C80" i="63"/>
  <c r="W79" i="63"/>
  <c r="R79" i="63"/>
  <c r="H79" i="63"/>
  <c r="C79" i="63"/>
  <c r="W78" i="63"/>
  <c r="R78" i="63"/>
  <c r="H78" i="63"/>
  <c r="C78" i="63"/>
  <c r="W77" i="63"/>
  <c r="R77" i="63"/>
  <c r="H77" i="63"/>
  <c r="C77" i="63"/>
  <c r="W76" i="63"/>
  <c r="R76" i="63"/>
  <c r="H76" i="63"/>
  <c r="C76" i="63"/>
  <c r="W75" i="63"/>
  <c r="R75" i="63"/>
  <c r="H75" i="63"/>
  <c r="C75" i="63"/>
  <c r="W74" i="63"/>
  <c r="R74" i="63"/>
  <c r="H74" i="63"/>
  <c r="C74" i="63"/>
  <c r="W73" i="63"/>
  <c r="R73" i="63"/>
  <c r="H73" i="63"/>
  <c r="C73" i="63"/>
  <c r="W72" i="63"/>
  <c r="R72" i="63"/>
  <c r="H72" i="63"/>
  <c r="C72" i="63"/>
  <c r="W71" i="63"/>
  <c r="R71" i="63"/>
  <c r="H71" i="63"/>
  <c r="C71" i="63"/>
  <c r="W70" i="63"/>
  <c r="R70" i="63"/>
  <c r="H70" i="63"/>
  <c r="C70" i="63"/>
  <c r="W69" i="63"/>
  <c r="R69" i="63"/>
  <c r="H69" i="63"/>
  <c r="C69" i="63"/>
  <c r="W68" i="63"/>
  <c r="R68" i="63"/>
  <c r="H68" i="63"/>
  <c r="C68" i="63"/>
  <c r="W67" i="63"/>
  <c r="R67" i="63"/>
  <c r="H67" i="63"/>
  <c r="C67" i="63"/>
  <c r="W66" i="63"/>
  <c r="R66" i="63"/>
  <c r="H66" i="63"/>
  <c r="C66" i="63"/>
  <c r="W65" i="63"/>
  <c r="R65" i="63"/>
  <c r="H65" i="63"/>
  <c r="C65" i="63"/>
  <c r="W64" i="63"/>
  <c r="R64" i="63"/>
  <c r="H64" i="63"/>
  <c r="C64" i="63"/>
  <c r="W63" i="63"/>
  <c r="R63" i="63"/>
  <c r="H63" i="63"/>
  <c r="C63" i="63"/>
  <c r="W62" i="63"/>
  <c r="R62" i="63"/>
  <c r="H62" i="63"/>
  <c r="C62" i="63"/>
  <c r="W61" i="63"/>
  <c r="R61" i="63"/>
  <c r="H61" i="63"/>
  <c r="C61" i="63"/>
  <c r="W60" i="63"/>
  <c r="R60" i="63"/>
  <c r="H60" i="63"/>
  <c r="C60" i="63"/>
  <c r="W59" i="63"/>
  <c r="R59" i="63"/>
  <c r="H59" i="63"/>
  <c r="C59" i="63"/>
  <c r="W58" i="63"/>
  <c r="R58" i="63"/>
  <c r="H58" i="63"/>
  <c r="C58" i="63"/>
  <c r="R57" i="63"/>
  <c r="H57" i="63"/>
  <c r="C57" i="63"/>
  <c r="W56" i="63"/>
  <c r="R56" i="63"/>
  <c r="H56" i="63"/>
  <c r="C56" i="63"/>
  <c r="W55" i="63"/>
  <c r="R55" i="63"/>
  <c r="H55" i="63"/>
  <c r="C55" i="63"/>
  <c r="W54" i="63"/>
  <c r="R54" i="63"/>
  <c r="H54" i="63"/>
  <c r="C54" i="63"/>
  <c r="W53" i="63"/>
  <c r="R53" i="63"/>
  <c r="H53" i="63"/>
  <c r="C53" i="63"/>
  <c r="W52" i="63"/>
  <c r="R52" i="63"/>
  <c r="H52" i="63"/>
  <c r="C52" i="63"/>
  <c r="W51" i="63"/>
  <c r="R51" i="63"/>
  <c r="H51" i="63"/>
  <c r="C51" i="63"/>
  <c r="W50" i="63"/>
  <c r="R50" i="63"/>
  <c r="H50" i="63"/>
  <c r="C50" i="63"/>
  <c r="W49" i="63"/>
  <c r="R49" i="63"/>
  <c r="H49" i="63"/>
  <c r="C49" i="63"/>
  <c r="W48" i="63"/>
  <c r="R48" i="63"/>
  <c r="H48" i="63"/>
  <c r="C48" i="63"/>
  <c r="W47" i="63"/>
  <c r="R47" i="63"/>
  <c r="H47" i="63"/>
  <c r="C47" i="63"/>
  <c r="W46" i="63"/>
  <c r="R46" i="63"/>
  <c r="H46" i="63"/>
  <c r="C46" i="63"/>
  <c r="W45" i="63"/>
  <c r="R45" i="63"/>
  <c r="H45" i="63"/>
  <c r="C45" i="63"/>
  <c r="W44" i="63"/>
  <c r="R44" i="63"/>
  <c r="H44" i="63"/>
  <c r="C44" i="63"/>
  <c r="W43" i="63"/>
  <c r="R43" i="63"/>
  <c r="H43" i="63"/>
  <c r="C43" i="63"/>
  <c r="W42" i="63"/>
  <c r="R42" i="63"/>
  <c r="H42" i="63"/>
  <c r="C42" i="63"/>
  <c r="W41" i="63"/>
  <c r="R41" i="63"/>
  <c r="H41" i="63"/>
  <c r="C41" i="63"/>
  <c r="W40" i="63"/>
  <c r="R40" i="63"/>
  <c r="H40" i="63"/>
  <c r="C40" i="63"/>
  <c r="W39" i="63"/>
  <c r="R39" i="63"/>
  <c r="H39" i="63"/>
  <c r="C39" i="63"/>
  <c r="W38" i="63"/>
  <c r="R38" i="63"/>
  <c r="H38" i="63"/>
  <c r="C38" i="63"/>
  <c r="W37" i="63"/>
  <c r="R37" i="63"/>
  <c r="H37" i="63"/>
  <c r="C37" i="63"/>
  <c r="W36" i="63"/>
  <c r="R36" i="63"/>
  <c r="H36" i="63"/>
  <c r="C36" i="63"/>
  <c r="W35" i="63"/>
  <c r="R35" i="63"/>
  <c r="H35" i="63"/>
  <c r="C35" i="63"/>
  <c r="W34" i="63"/>
  <c r="R34" i="63"/>
  <c r="H34" i="63"/>
  <c r="C34" i="63"/>
  <c r="W33" i="63"/>
  <c r="R33" i="63"/>
  <c r="H33" i="63"/>
  <c r="C33" i="63"/>
  <c r="W32" i="63"/>
  <c r="R32" i="63"/>
  <c r="H32" i="63"/>
  <c r="C32" i="63"/>
  <c r="W31" i="63"/>
  <c r="R31" i="63"/>
  <c r="H31" i="63"/>
  <c r="C31" i="63"/>
  <c r="W30" i="63"/>
  <c r="R30" i="63"/>
  <c r="H30" i="63"/>
  <c r="C30" i="63"/>
  <c r="W29" i="63"/>
  <c r="R29" i="63"/>
  <c r="H29" i="63"/>
  <c r="C29" i="63"/>
  <c r="W28" i="63"/>
  <c r="R28" i="63"/>
  <c r="H28" i="63"/>
  <c r="C28" i="63"/>
  <c r="W27" i="63"/>
  <c r="R27" i="63"/>
  <c r="H27" i="63"/>
  <c r="C27" i="63"/>
  <c r="W26" i="63"/>
  <c r="R26" i="63"/>
  <c r="H26" i="63"/>
  <c r="C26" i="63"/>
  <c r="W25" i="63"/>
  <c r="R25" i="63"/>
  <c r="H25" i="63"/>
  <c r="C25" i="63"/>
  <c r="W24" i="63"/>
  <c r="R24" i="63"/>
  <c r="H24" i="63"/>
  <c r="C24" i="63"/>
  <c r="W23" i="63"/>
  <c r="R23" i="63"/>
  <c r="H23" i="63"/>
  <c r="C23" i="63"/>
  <c r="W22" i="63"/>
  <c r="R22" i="63"/>
  <c r="H22" i="63"/>
  <c r="C22" i="63"/>
  <c r="W21" i="63"/>
  <c r="R21" i="63"/>
  <c r="H21" i="63"/>
  <c r="C21" i="63"/>
  <c r="W20" i="63"/>
  <c r="R20" i="63"/>
  <c r="H20" i="63"/>
  <c r="C20" i="63"/>
  <c r="W19" i="63"/>
  <c r="R19" i="63"/>
  <c r="H19" i="63"/>
  <c r="C19" i="63"/>
  <c r="W18" i="63"/>
  <c r="R18" i="63"/>
  <c r="H18" i="63"/>
  <c r="C18" i="63"/>
  <c r="W17" i="63"/>
  <c r="R17" i="63"/>
  <c r="H17" i="63"/>
  <c r="C17" i="63"/>
  <c r="W16" i="63"/>
  <c r="R16" i="63"/>
  <c r="H16" i="63"/>
  <c r="C16" i="63"/>
  <c r="W15" i="63"/>
  <c r="R15" i="63"/>
  <c r="H15" i="63"/>
  <c r="C15" i="63"/>
  <c r="W14" i="63"/>
  <c r="R14" i="63"/>
  <c r="H14" i="63"/>
  <c r="C14" i="63"/>
  <c r="W13" i="63"/>
  <c r="R13" i="63"/>
  <c r="H13" i="63"/>
  <c r="C13" i="63"/>
  <c r="W12" i="63"/>
  <c r="R12" i="63"/>
  <c r="H12" i="63"/>
  <c r="C12" i="63"/>
  <c r="W11" i="63"/>
  <c r="R11" i="63"/>
  <c r="H11" i="63"/>
  <c r="C11" i="63"/>
  <c r="W10" i="63"/>
  <c r="R10" i="63"/>
  <c r="H10" i="63"/>
  <c r="C10" i="63"/>
  <c r="W9" i="63"/>
  <c r="R9" i="63"/>
  <c r="H9" i="63"/>
  <c r="C9" i="63"/>
  <c r="W8" i="63"/>
  <c r="R8" i="63"/>
  <c r="H8" i="63"/>
  <c r="C8" i="63"/>
  <c r="AA7" i="63"/>
  <c r="Z7" i="63"/>
  <c r="Y7" i="63"/>
  <c r="X7" i="63"/>
  <c r="W7" i="63"/>
  <c r="V7" i="63"/>
  <c r="U7" i="63"/>
  <c r="T7" i="63"/>
  <c r="S7" i="63"/>
  <c r="R7" i="63"/>
  <c r="Q7" i="63"/>
  <c r="P7" i="63"/>
  <c r="O7" i="63"/>
  <c r="N7" i="63"/>
  <c r="F7" i="63"/>
  <c r="H21" i="61" l="1"/>
  <c r="G21" i="61"/>
  <c r="F21" i="61"/>
  <c r="H20" i="61"/>
  <c r="G20" i="61"/>
  <c r="F20" i="61"/>
  <c r="H19" i="61"/>
  <c r="G19" i="61"/>
  <c r="F19" i="61"/>
  <c r="E19" i="61"/>
  <c r="H18" i="61"/>
  <c r="G18" i="61"/>
  <c r="F18" i="61"/>
  <c r="H17" i="61"/>
  <c r="G17" i="61"/>
  <c r="F17" i="61"/>
  <c r="H16" i="61"/>
  <c r="G16" i="61"/>
  <c r="F16" i="61"/>
  <c r="H15" i="61"/>
  <c r="G15" i="61"/>
  <c r="F15" i="61"/>
  <c r="H14" i="61"/>
  <c r="G14" i="61"/>
  <c r="F14" i="61"/>
  <c r="H13" i="61"/>
  <c r="G13" i="61"/>
  <c r="F13" i="61"/>
  <c r="H12" i="61"/>
  <c r="G12" i="61"/>
  <c r="F12" i="61"/>
  <c r="H11" i="61"/>
  <c r="G11" i="61"/>
  <c r="F11" i="61"/>
  <c r="E11" i="61"/>
  <c r="H10" i="61"/>
  <c r="G10" i="61"/>
  <c r="F10" i="61"/>
  <c r="H9" i="61"/>
  <c r="G9" i="61"/>
  <c r="F9" i="61"/>
  <c r="H8" i="61"/>
  <c r="G8" i="61"/>
  <c r="F8" i="61"/>
  <c r="H7" i="61"/>
  <c r="G7" i="61"/>
  <c r="F7" i="61"/>
  <c r="C25" i="61" l="1"/>
  <c r="C24" i="61"/>
  <c r="C23" i="61"/>
  <c r="H6" i="61"/>
  <c r="G6" i="61"/>
  <c r="F6" i="61"/>
  <c r="C6" i="61"/>
  <c r="C20" i="61" l="1"/>
  <c r="C19" i="61"/>
  <c r="C18" i="61"/>
  <c r="C17" i="61"/>
  <c r="C16" i="61"/>
  <c r="C15" i="61"/>
  <c r="C14" i="61"/>
  <c r="C13" i="61"/>
  <c r="C12" i="61"/>
  <c r="C21" i="61"/>
  <c r="C7" i="61"/>
  <c r="C11" i="61"/>
  <c r="C10" i="61"/>
  <c r="C9" i="61"/>
  <c r="C8" i="61"/>
  <c r="C5" i="61" l="1"/>
  <c r="H47" i="60"/>
  <c r="H46" i="60"/>
  <c r="H45" i="60"/>
  <c r="H44" i="60"/>
  <c r="H43" i="60"/>
  <c r="H42" i="60"/>
  <c r="H41" i="60"/>
  <c r="H40" i="60"/>
  <c r="H39" i="60"/>
  <c r="H38" i="60"/>
  <c r="H37" i="60"/>
  <c r="H36" i="60"/>
  <c r="H35" i="60"/>
  <c r="H34" i="60"/>
  <c r="H33" i="60"/>
  <c r="H32" i="60"/>
  <c r="H31" i="60"/>
  <c r="H30" i="60"/>
  <c r="H29" i="60"/>
  <c r="H28" i="60"/>
  <c r="H27" i="60"/>
  <c r="H26" i="60"/>
  <c r="H25" i="60"/>
  <c r="H24" i="60"/>
  <c r="H23" i="60"/>
  <c r="H22" i="60"/>
  <c r="H21" i="60"/>
  <c r="H20" i="60"/>
  <c r="H19" i="60"/>
  <c r="H18" i="60"/>
  <c r="H17" i="60"/>
  <c r="H16" i="60"/>
  <c r="H15" i="60"/>
  <c r="H14" i="60"/>
  <c r="H13" i="60"/>
  <c r="H12" i="60"/>
  <c r="H11" i="60"/>
  <c r="H10" i="60"/>
  <c r="H9" i="60"/>
  <c r="H8" i="60"/>
  <c r="H7" i="60"/>
  <c r="Y47" i="60" l="1"/>
  <c r="Y46" i="60"/>
  <c r="Y45" i="60"/>
  <c r="Y44" i="60"/>
  <c r="Y43" i="60"/>
  <c r="Y42" i="60"/>
  <c r="Y41" i="60"/>
  <c r="Y40" i="60"/>
  <c r="Y39" i="60"/>
  <c r="Y38" i="60"/>
  <c r="Y37" i="60"/>
  <c r="Y36" i="60"/>
  <c r="Y35" i="60"/>
  <c r="Y34" i="60"/>
  <c r="Y33" i="60"/>
  <c r="Y32" i="60"/>
  <c r="Y31" i="60"/>
  <c r="Y30" i="60"/>
  <c r="Y29" i="60"/>
  <c r="Y28" i="60"/>
  <c r="Y27" i="60"/>
  <c r="Y26" i="60"/>
  <c r="Y25" i="60"/>
  <c r="Y24" i="60"/>
  <c r="Y23" i="60"/>
  <c r="Y22" i="60"/>
  <c r="Y21" i="60"/>
  <c r="Y20" i="60"/>
  <c r="Y19" i="60"/>
  <c r="Y18" i="60"/>
  <c r="Y17" i="60"/>
  <c r="Y16" i="60"/>
  <c r="Y15" i="60"/>
  <c r="Y14" i="60"/>
  <c r="Y13" i="60"/>
  <c r="Y12" i="60"/>
  <c r="Y11" i="60"/>
  <c r="Y10" i="60"/>
  <c r="Y9" i="60"/>
  <c r="Y8" i="60"/>
  <c r="Y7" i="60"/>
  <c r="T47" i="60"/>
  <c r="T46" i="60"/>
  <c r="T45" i="60"/>
  <c r="T44" i="60"/>
  <c r="T43" i="60"/>
  <c r="T42" i="60"/>
  <c r="T41" i="60"/>
  <c r="T40" i="60"/>
  <c r="T39" i="60"/>
  <c r="T38" i="60"/>
  <c r="T37" i="60"/>
  <c r="T36" i="60"/>
  <c r="T35" i="60"/>
  <c r="T34" i="60"/>
  <c r="T33" i="60"/>
  <c r="T32" i="60"/>
  <c r="T31" i="60"/>
  <c r="T30" i="60"/>
  <c r="T29" i="60"/>
  <c r="T28" i="60"/>
  <c r="T27" i="60"/>
  <c r="T26" i="60"/>
  <c r="T25" i="60"/>
  <c r="T24" i="60"/>
  <c r="T23" i="60"/>
  <c r="T22" i="60"/>
  <c r="T21" i="60"/>
  <c r="T20" i="60"/>
  <c r="T19" i="60"/>
  <c r="T18" i="60"/>
  <c r="T17" i="60"/>
  <c r="T16" i="60"/>
  <c r="T15" i="60"/>
  <c r="T14" i="60"/>
  <c r="T13" i="60"/>
  <c r="T12" i="60"/>
  <c r="T11" i="60"/>
  <c r="T10" i="60"/>
  <c r="T9" i="60"/>
  <c r="T8" i="60"/>
  <c r="T7" i="60"/>
  <c r="C47" i="60"/>
  <c r="C46" i="60"/>
  <c r="C45" i="60"/>
  <c r="C44" i="60"/>
  <c r="C43" i="60"/>
  <c r="C42" i="60"/>
  <c r="C41" i="60"/>
  <c r="C40" i="60"/>
  <c r="C39" i="60"/>
  <c r="C38" i="60"/>
  <c r="C37" i="60"/>
  <c r="C36" i="60"/>
  <c r="E14" i="66" l="1"/>
  <c r="E15" i="66"/>
  <c r="E20" i="66"/>
  <c r="D25" i="66"/>
  <c r="D13" i="66"/>
  <c r="E9" i="66"/>
  <c r="E18" i="66"/>
  <c r="E13" i="66"/>
  <c r="E6" i="66"/>
  <c r="D7" i="66"/>
  <c r="D15" i="66"/>
  <c r="D16" i="66"/>
  <c r="D20" i="66"/>
  <c r="E25" i="66"/>
  <c r="E7" i="66"/>
  <c r="D12" i="66"/>
  <c r="D17" i="66"/>
  <c r="E12" i="66"/>
  <c r="E16" i="66"/>
  <c r="D8" i="66"/>
  <c r="D24" i="66"/>
  <c r="D23" i="66"/>
  <c r="D14" i="66"/>
  <c r="D9" i="66"/>
  <c r="D10" i="66"/>
  <c r="D21" i="66"/>
  <c r="D18" i="66"/>
  <c r="D6" i="66"/>
  <c r="E24" i="66"/>
  <c r="E8" i="66"/>
  <c r="E23" i="66"/>
  <c r="E10" i="66"/>
  <c r="E21" i="66"/>
  <c r="E17" i="66"/>
  <c r="H20" i="65"/>
  <c r="G20" i="65"/>
  <c r="H18" i="65"/>
  <c r="G25" i="65"/>
  <c r="G13" i="65"/>
  <c r="H12" i="65"/>
  <c r="G9" i="65"/>
  <c r="G10" i="65"/>
  <c r="G21" i="65"/>
  <c r="H25" i="65"/>
  <c r="H7" i="65"/>
  <c r="H6" i="65"/>
  <c r="G17" i="65"/>
  <c r="H14" i="65"/>
  <c r="H15" i="65"/>
  <c r="H16" i="65"/>
  <c r="G7" i="65"/>
  <c r="G18" i="65"/>
  <c r="G6" i="65"/>
  <c r="H24" i="65"/>
  <c r="H8" i="65"/>
  <c r="H23" i="65"/>
  <c r="H10" i="65"/>
  <c r="H21" i="65"/>
  <c r="G8" i="65"/>
  <c r="G24" i="65"/>
  <c r="G23" i="65"/>
  <c r="G12" i="65"/>
  <c r="G14" i="65"/>
  <c r="G15" i="65"/>
  <c r="G16" i="65"/>
  <c r="H9" i="65"/>
  <c r="H13" i="65"/>
  <c r="H17" i="65"/>
  <c r="E20" i="61"/>
  <c r="E8" i="61"/>
  <c r="E10" i="61"/>
  <c r="E21" i="61"/>
  <c r="E14" i="61"/>
  <c r="E7" i="61"/>
  <c r="E13" i="61"/>
  <c r="E16" i="61"/>
  <c r="E12" i="61"/>
  <c r="E15" i="61"/>
  <c r="E17" i="61"/>
  <c r="E9" i="61"/>
  <c r="E18" i="61"/>
  <c r="G25" i="61"/>
  <c r="G23" i="61"/>
  <c r="G24" i="61"/>
  <c r="G5" i="61"/>
  <c r="H24" i="61"/>
  <c r="H5" i="61"/>
  <c r="F25" i="61"/>
  <c r="H25" i="61"/>
  <c r="F23" i="61"/>
  <c r="H23" i="61"/>
  <c r="F24" i="61"/>
  <c r="F5" i="61"/>
  <c r="D21" i="61"/>
  <c r="D14" i="61"/>
  <c r="D15" i="61"/>
  <c r="D17" i="61"/>
  <c r="E25" i="61"/>
  <c r="D25" i="61"/>
  <c r="D20" i="61"/>
  <c r="D24" i="61"/>
  <c r="D23" i="61"/>
  <c r="E24" i="61"/>
  <c r="E23" i="61"/>
  <c r="D7" i="61"/>
  <c r="D6" i="61"/>
  <c r="D11" i="61"/>
  <c r="E6" i="61"/>
  <c r="D12" i="61"/>
  <c r="D19" i="61"/>
  <c r="D8" i="61"/>
  <c r="D18" i="61"/>
  <c r="D9" i="61"/>
  <c r="D10" i="61"/>
  <c r="D13" i="61"/>
  <c r="D16" i="61"/>
  <c r="C35" i="60"/>
  <c r="C34" i="60"/>
  <c r="C33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C9" i="60"/>
  <c r="C8" i="60"/>
  <c r="C7" i="60"/>
  <c r="D5" i="66" l="1"/>
  <c r="E5" i="66"/>
  <c r="H5" i="65"/>
  <c r="G5" i="65"/>
  <c r="E5" i="61"/>
  <c r="D5" i="61"/>
  <c r="AC6" i="60"/>
  <c r="AB6" i="60"/>
  <c r="AA6" i="60"/>
  <c r="Z6" i="60"/>
  <c r="X6" i="60"/>
  <c r="W6" i="60"/>
  <c r="V6" i="60"/>
  <c r="U6" i="60"/>
  <c r="T6" i="60"/>
  <c r="R6" i="60"/>
  <c r="Q6" i="60"/>
  <c r="P6" i="60"/>
  <c r="F6" i="60"/>
  <c r="Y6" i="60" l="1"/>
  <c r="S6" i="60"/>
</calcChain>
</file>

<file path=xl/sharedStrings.xml><?xml version="1.0" encoding="utf-8"?>
<sst xmlns="http://schemas.openxmlformats.org/spreadsheetml/2006/main" count="12588" uniqueCount="3817">
  <si>
    <t>Т/р</t>
  </si>
  <si>
    <t>Лойиҳа қуввати</t>
  </si>
  <si>
    <t>Эришиладиган натижа</t>
  </si>
  <si>
    <t>доимий</t>
  </si>
  <si>
    <t>мавсумий</t>
  </si>
  <si>
    <t>Андижон вилояти</t>
  </si>
  <si>
    <t>Ипотека банк</t>
  </si>
  <si>
    <t>Миллий банк</t>
  </si>
  <si>
    <t>Маҳаллий ҳокимлик</t>
  </si>
  <si>
    <t>Асака банк</t>
  </si>
  <si>
    <t>№</t>
  </si>
  <si>
    <t>Ҳудуд номи</t>
  </si>
  <si>
    <t>Шаҳар 
(туман)
 номи</t>
  </si>
  <si>
    <t>Лойиҳа номи</t>
  </si>
  <si>
    <t>Шундан, молиялаштириш манбаалари</t>
  </si>
  <si>
    <t>Молиялаштирувчи тижорат банки ёки масъул ташкилот</t>
  </si>
  <si>
    <t>ўлчов бирлиги</t>
  </si>
  <si>
    <t>натура қиймати</t>
  </si>
  <si>
    <t>млн.сўм</t>
  </si>
  <si>
    <t>тижорат банкларнинг кредит маблағлари</t>
  </si>
  <si>
    <t>Саноат</t>
  </si>
  <si>
    <t>Агро банк</t>
  </si>
  <si>
    <t>Мебел ишлаб чиқариш</t>
  </si>
  <si>
    <t>Қишлоқ хўжалиги</t>
  </si>
  <si>
    <t>Хизмат кўрсатиш</t>
  </si>
  <si>
    <t>Трикотаж махсулотлари ишлаб чиқариш</t>
  </si>
  <si>
    <t>Микрокредит банк</t>
  </si>
  <si>
    <t>Мехмонхона хизматини ташкил этиш</t>
  </si>
  <si>
    <t>Халқ банки</t>
  </si>
  <si>
    <t>Чорвачиликни ташкил этиш</t>
  </si>
  <si>
    <t>Тикувчиликни ташкил этиш</t>
  </si>
  <si>
    <t>Ипак йўли банк</t>
  </si>
  <si>
    <t>Қурилиш материаллари ишлаб чиқариш</t>
  </si>
  <si>
    <t>Траст банк</t>
  </si>
  <si>
    <t>Ўсимлик ёғи ишлаб чиқариш</t>
  </si>
  <si>
    <t>Алоқа банк</t>
  </si>
  <si>
    <t>Маиший хизмат кўрсатишни ташкил этиш</t>
  </si>
  <si>
    <t>Ун ишлаб чиқаришни ташкил этиш</t>
  </si>
  <si>
    <t>Замонавий иссиқхона ташкил этиш</t>
  </si>
  <si>
    <t>Музлаткичли омборхона ташкил этиш</t>
  </si>
  <si>
    <t>Текстиль ва тўқимачилик саноати</t>
  </si>
  <si>
    <t>Иссиқхона ташкил этиш</t>
  </si>
  <si>
    <t>Чорвачиликни ривожлантириш</t>
  </si>
  <si>
    <t>Мебел ишлаб чиқаришни ташкил этиш</t>
  </si>
  <si>
    <t>Тиббий хизмат кўрсатишни ташкил этиш</t>
  </si>
  <si>
    <t>Паррандачиликни ташкил этиш</t>
  </si>
  <si>
    <t>Савдо ва маиший хизмат кўрсатиш</t>
  </si>
  <si>
    <t>х</t>
  </si>
  <si>
    <t>Савдо мажмуаси ташкил этиш</t>
  </si>
  <si>
    <t>Дам олиш маскани ташкил этиш</t>
  </si>
  <si>
    <r>
      <t xml:space="preserve">Йўналиш тармоқлари
</t>
    </r>
    <r>
      <rPr>
        <i/>
        <sz val="14"/>
        <rFont val="Times New Roman"/>
        <family val="1"/>
        <charset val="204"/>
      </rPr>
      <t>(саноат, қишлоқ хўжалиги, хизмат кўрсатиш, қурилиш)</t>
    </r>
  </si>
  <si>
    <r>
      <t xml:space="preserve">Лойиҳа умумий қиймати
</t>
    </r>
    <r>
      <rPr>
        <i/>
        <sz val="14"/>
        <rFont val="Times New Roman"/>
        <family val="1"/>
        <charset val="204"/>
      </rPr>
      <t>(млн.сўм)</t>
    </r>
  </si>
  <si>
    <r>
      <t xml:space="preserve">йиллик экспорт имконияти,
</t>
    </r>
    <r>
      <rPr>
        <i/>
        <sz val="14"/>
        <rFont val="Times New Roman"/>
        <family val="1"/>
        <charset val="204"/>
      </rPr>
      <t>(минг долл.)</t>
    </r>
  </si>
  <si>
    <r>
      <t xml:space="preserve">йиллик импорт ўрнини босувчи маҳсулот ҳажми,
</t>
    </r>
    <r>
      <rPr>
        <i/>
        <sz val="14"/>
        <rFont val="Times New Roman"/>
        <family val="1"/>
        <charset val="204"/>
      </rPr>
      <t>(минг долл.)</t>
    </r>
  </si>
  <si>
    <r>
      <t xml:space="preserve">йиллик бюджетга тушум,
</t>
    </r>
    <r>
      <rPr>
        <i/>
        <sz val="14"/>
        <rFont val="Times New Roman"/>
        <family val="1"/>
        <charset val="204"/>
      </rPr>
      <t>(млн сўм.)</t>
    </r>
  </si>
  <si>
    <r>
      <t xml:space="preserve">ташаббус-корларнинг 
ўз маблағлари,
</t>
    </r>
    <r>
      <rPr>
        <i/>
        <sz val="14"/>
        <rFont val="Times New Roman"/>
        <family val="1"/>
        <charset val="204"/>
      </rPr>
      <t>(млн.сўм)</t>
    </r>
  </si>
  <si>
    <r>
      <t xml:space="preserve">миллий сўмдаги маблағлари,
</t>
    </r>
    <r>
      <rPr>
        <i/>
        <sz val="14"/>
        <rFont val="Times New Roman"/>
        <family val="1"/>
        <charset val="204"/>
      </rPr>
      <t>(млн.сўм)</t>
    </r>
  </si>
  <si>
    <r>
      <t xml:space="preserve">хорижий кредит линиялари маблағлари,
</t>
    </r>
    <r>
      <rPr>
        <i/>
        <sz val="14"/>
        <rFont val="Times New Roman"/>
        <family val="1"/>
        <charset val="204"/>
      </rPr>
      <t>(минг долл.)</t>
    </r>
  </si>
  <si>
    <t>Техника хизматини ташкил этиш</t>
  </si>
  <si>
    <t>Савдо дўкони ташкил этиш</t>
  </si>
  <si>
    <t>Юк ташиш хизматини ташкил этиш</t>
  </si>
  <si>
    <t>Савдо марказини ташкил этиш</t>
  </si>
  <si>
    <t>Савдо дўконини ташкил этиш</t>
  </si>
  <si>
    <t>Мебель ишлаб чиқаришни ташкил этиш</t>
  </si>
  <si>
    <t>Савдо хизматини ташкил этиш</t>
  </si>
  <si>
    <t>Савдо комплекси ташкил этиш</t>
  </si>
  <si>
    <t>Қўйчиликни ташкил этиш</t>
  </si>
  <si>
    <t>Дорихона ташкил этиш</t>
  </si>
  <si>
    <t>Савдо мажмуасини ташкил этиш</t>
  </si>
  <si>
    <t>Автомобилларга техник хизмат кўрсатиш</t>
  </si>
  <si>
    <t>Кемпинг ташкил этиш</t>
  </si>
  <si>
    <t>Транспорт хизматини ташкил этиш</t>
  </si>
  <si>
    <t>Автомобилларга техник хизмат кўрсатишни ташкил этиш</t>
  </si>
  <si>
    <t>Умумий овқатланиш шахобчасини ташкил этиш</t>
  </si>
  <si>
    <t>Боғдорчиликни ривожлантириш</t>
  </si>
  <si>
    <t>Мебель ишлаб чиқариш</t>
  </si>
  <si>
    <t>Паррандачилик хўжалигини ташкил этиш</t>
  </si>
  <si>
    <t>Меҳмонхона хизматини ташкил этиш</t>
  </si>
  <si>
    <t>Сутни қайта ишлашни ташкил этиш</t>
  </si>
  <si>
    <t>Балиқчиликни ривожлантириш</t>
  </si>
  <si>
    <t>Аҳолига транспорт хизматини ташкил этиш</t>
  </si>
  <si>
    <t>Қўйчиликни ривожлантириш</t>
  </si>
  <si>
    <t>Фитнес клуб хизматини ташкил этиш</t>
  </si>
  <si>
    <t>Паррандачиликни ривожлантириш</t>
  </si>
  <si>
    <t>Савдо дўкони ташкил қилиш</t>
  </si>
  <si>
    <t>Тикувчилик фаолиятини ташкил этиш</t>
  </si>
  <si>
    <t>Хусусий клиника ташкил этиш</t>
  </si>
  <si>
    <t>Стоматология хизматини ташкил этиш</t>
  </si>
  <si>
    <t>Минерал уғит ишлаб чиқариш</t>
  </si>
  <si>
    <t>Турон банк</t>
  </si>
  <si>
    <t>Инвест финанс банк</t>
  </si>
  <si>
    <t>Ҳамкор банк</t>
  </si>
  <si>
    <t>Капитал банк</t>
  </si>
  <si>
    <t>Савдогар банк</t>
  </si>
  <si>
    <t>Наманган вилояти</t>
  </si>
  <si>
    <t>Метални қайта ишлашни ташкил этиш</t>
  </si>
  <si>
    <t>Ўқув маркази ташкил қилиш</t>
  </si>
  <si>
    <t>Бетон махсулотлари ишлаб чиқариш</t>
  </si>
  <si>
    <t>Балиқчилик хўжалигини ташкил этиш</t>
  </si>
  <si>
    <t>Тикувчилик ташкил этиш</t>
  </si>
  <si>
    <t>Савдо ва хизмат кўрсатишни ташкил этиш</t>
  </si>
  <si>
    <t>Чорвачилик хўжалигини ташкил этиш</t>
  </si>
  <si>
    <t>Паррандачилик фаолиятини кенгайтириш</t>
  </si>
  <si>
    <t>Тиббий хизмат кўрсатиш маркази ташкил этиш</t>
  </si>
  <si>
    <t>МТМ ташкил этиш</t>
  </si>
  <si>
    <t>Тикувчилик маҳсулотлари ишлаб чиқариш</t>
  </si>
  <si>
    <t>Автомобилларга ёқилғи қуйиш шахобчасини ташкил этиш</t>
  </si>
  <si>
    <t>Савдо ва маиший хизмат кўрсатишни ташкил этиш</t>
  </si>
  <si>
    <t>Автомактаб ташкил этиш</t>
  </si>
  <si>
    <t>Тикувчилик цехини ташкил этиш</t>
  </si>
  <si>
    <t>Узумчиликни ривожлантириш</t>
  </si>
  <si>
    <t>Маиший хизмат кўрсатиш</t>
  </si>
  <si>
    <t>Савдо ва маиший хизмат кўрсатиш фаолиятини ташкил этиш</t>
  </si>
  <si>
    <t>Чорвачилик хўжалигини кенгайтириш</t>
  </si>
  <si>
    <t>Маиший хизмат кўрсатиш маркази ташкил этиш</t>
  </si>
  <si>
    <t>Ўқув маркази ташкил этиш</t>
  </si>
  <si>
    <t>Соғлиқни сақлаш соҳасидаги хизматлар</t>
  </si>
  <si>
    <t>Умумий овқатланиш ташкил этиш</t>
  </si>
  <si>
    <t>Эшик ва ромлар ишлаб чиқариш</t>
  </si>
  <si>
    <t>Савдо, умумий овқатланиш ва маиший хизмат</t>
  </si>
  <si>
    <t>Қандолатчилик маҳсулотлари ишлаб чиқариш</t>
  </si>
  <si>
    <t>Мебел ишлаб чиқаришни кенгайтириш</t>
  </si>
  <si>
    <t>Бетон маҳсулотлари ишлаб чиқариш</t>
  </si>
  <si>
    <t>Махсус техника хизмати</t>
  </si>
  <si>
    <t>Умумий овқатланиш хизматини ташкил этиш</t>
  </si>
  <si>
    <t xml:space="preserve">Асаларичиликни ривожлантириш </t>
  </si>
  <si>
    <t>Қорақалпоғистон Республикаси</t>
  </si>
  <si>
    <t>Баликчиликни ривожлантириш</t>
  </si>
  <si>
    <t>Чорвачилик</t>
  </si>
  <si>
    <t>Бухоро вилояти</t>
  </si>
  <si>
    <t>Полиэтилен қоплар ишлаб чиқариш</t>
  </si>
  <si>
    <t>Умумий овқатланиш шахобчаси ташкил этиш</t>
  </si>
  <si>
    <t>Макарон ишлаб чиқаришни ташкил этиш</t>
  </si>
  <si>
    <t>Чорвачилик фаолиятини ташкил этиш</t>
  </si>
  <si>
    <t>Қурилиш моллари ишлаб чиқариш</t>
  </si>
  <si>
    <t>Паррандачилик фаолиятини ташкил этиш</t>
  </si>
  <si>
    <t>Автомобилларга сиқилган газ қуйиш шахобчаси ташкил этиш</t>
  </si>
  <si>
    <t>Чорвачилик фаолиятини кенгайтириш</t>
  </si>
  <si>
    <t>Паррандачилик фаолиятини ривожлантириш</t>
  </si>
  <si>
    <t>Ўсимлик ёғи ишлаб чиқаришни ташкил этиш</t>
  </si>
  <si>
    <t>Умумий овқатланиш фаолиятини ташкил этиш</t>
  </si>
  <si>
    <t>Жиззах вилояти</t>
  </si>
  <si>
    <t>Иссиқхона ташкил этиш (лимончилик)</t>
  </si>
  <si>
    <t>Умумий овқатланиш шаҳобчаси ташкил этиш</t>
  </si>
  <si>
    <t>Меҳмонхона хизмати</t>
  </si>
  <si>
    <t>Меҳмонхона фаолиятини ташкил этиш</t>
  </si>
  <si>
    <t>Боғдорчиликни ташкил этиш</t>
  </si>
  <si>
    <t>Сув ишлаб чиқаришни ташкил этиш</t>
  </si>
  <si>
    <t>Хусусий мактабгача таълим муассасаси ташкил этиш</t>
  </si>
  <si>
    <t>Ўқув марказ ташкил этиш</t>
  </si>
  <si>
    <t>Қашқадарё вилояти</t>
  </si>
  <si>
    <t>Дорихона хизматини ташкил этиш</t>
  </si>
  <si>
    <t>Тиббий клиника ташкил этиш</t>
  </si>
  <si>
    <t>Техника хизмати</t>
  </si>
  <si>
    <t>НТМ ташкил қилиш</t>
  </si>
  <si>
    <t>Савдо хизматлари</t>
  </si>
  <si>
    <t>Ёғ ишлаб чиқаришни кенгайтириш</t>
  </si>
  <si>
    <t>Донни қайта ишлаш</t>
  </si>
  <si>
    <t>Савдо хизматларини ташкил этиш</t>
  </si>
  <si>
    <t>Музлатгичли омборхона ташкил қилиш</t>
  </si>
  <si>
    <t>Саноат қурилиш банк</t>
  </si>
  <si>
    <t>Навоий вилояти</t>
  </si>
  <si>
    <t>Қурилиш материаллари савдо комплекси</t>
  </si>
  <si>
    <t>Нон ва нон махсулотлари ишлаб чиқаришни ташкил этиш</t>
  </si>
  <si>
    <t>Маиший хизмат кўрсатиш комплекси ташкил этиш</t>
  </si>
  <si>
    <t>Акфа ромлари ишлаб чиқаришни ташкил этиш</t>
  </si>
  <si>
    <t>Шлакоблок ишлаб чиқаришни ташкил этиш</t>
  </si>
  <si>
    <t>Миллий ширинликлар ишлаб чиқаришни ташкил этиш</t>
  </si>
  <si>
    <t>Меҳмонхона хизматини ташкил қилиш</t>
  </si>
  <si>
    <t>Сунъий қопламали стадион ташкил этиш</t>
  </si>
  <si>
    <t>Савдо дукони ташкил этиш</t>
  </si>
  <si>
    <t>Узумчилик ташкил этиш</t>
  </si>
  <si>
    <t>Умумий овқатланиш хизматларини ташкил этиш</t>
  </si>
  <si>
    <t xml:space="preserve">Узумчиликни кенгайтириш </t>
  </si>
  <si>
    <t>Самарқанд вилояти</t>
  </si>
  <si>
    <t>Булунғур тумани</t>
  </si>
  <si>
    <t>Жомбой тумани</t>
  </si>
  <si>
    <t>Иштихон тумани</t>
  </si>
  <si>
    <t>Каттақўрғон тумани</t>
  </si>
  <si>
    <t>Ургут тумани</t>
  </si>
  <si>
    <t>Каттақўрғон шаҳар</t>
  </si>
  <si>
    <t>Самарқанд тумани</t>
  </si>
  <si>
    <t>Қўшработ тумани</t>
  </si>
  <si>
    <t>Нарпай тумани</t>
  </si>
  <si>
    <t>Нуробод тумани</t>
  </si>
  <si>
    <t>Оқдарё тумани</t>
  </si>
  <si>
    <t>Пайариқ тумани</t>
  </si>
  <si>
    <t>Пастдарғом тумани</t>
  </si>
  <si>
    <t>Пахтачи тумани</t>
  </si>
  <si>
    <t>Самарқанд шаҳар</t>
  </si>
  <si>
    <t>Тойлоқ тумани</t>
  </si>
  <si>
    <t>Нодавлат мактабгача таълим муассасини ташкил этиш</t>
  </si>
  <si>
    <t>Пилла етиштириш ва қайта ишлашни ташкил этиш</t>
  </si>
  <si>
    <t>узумчиликни ташкил этиш</t>
  </si>
  <si>
    <t>"Холикхон далалари"Ф/Х</t>
  </si>
  <si>
    <t>Савдо дуконлари ташкил этиш, автомобилларга техник хизмат кўрсатишни ташкил этиш</t>
  </si>
  <si>
    <t>Саримсоқов Темур</t>
  </si>
  <si>
    <t>Маиший хизмат кўрсатиш комлекси ташкил этиш</t>
  </si>
  <si>
    <t>Халилов Равшан</t>
  </si>
  <si>
    <t>Шебен ишлаб чиқариш</t>
  </si>
  <si>
    <t>Қолибли нон ва қандолат маҳсулотлари ишлаб чиқариш</t>
  </si>
  <si>
    <t>Қишлоқ хўжалиги техникаси хизмати</t>
  </si>
  <si>
    <t>Қишлоқ хўжалиги маҳсулотларини қайта ишлашни кенгайтириш</t>
  </si>
  <si>
    <t xml:space="preserve">Узумчилик сохасини ривожлантириш учун сув тежовчи томчилатиб суғориш </t>
  </si>
  <si>
    <t>Болалар боғчаси ташкил этиш</t>
  </si>
  <si>
    <t>Қосимов Фаррух</t>
  </si>
  <si>
    <t>Туристлар ва маҳаллий аҳоли учун дам олиш маскани ташкил этиш</t>
  </si>
  <si>
    <t>Қуёнчиликни ривожлантириш</t>
  </si>
  <si>
    <t>Аралаш ип калава ишлаб чиқаришни ташкил этиш</t>
  </si>
  <si>
    <t>АГНКС, АЗС ва АГЗСлар учун компрессорлар, аккумлятор блоклари, тақсимлаш калонкалари ишлаб чиқариш</t>
  </si>
  <si>
    <t xml:space="preserve">Интенсив боғни ташкил этиш </t>
  </si>
  <si>
    <t>Полимер ранглар ишлаб чиқариш</t>
  </si>
  <si>
    <t>Show Room ташкил этиш (савдо мажмуалари)</t>
  </si>
  <si>
    <t>Соя уруғчилигини ташкил этиш ва савдосини йўлга қўйиш</t>
  </si>
  <si>
    <t>Ламинат ишлаб чиқаришн ташкил этиш</t>
  </si>
  <si>
    <t xml:space="preserve">Паррандачиликни фаолиятини ривожлантириш </t>
  </si>
  <si>
    <t>Пиллачилик ривожлантириш</t>
  </si>
  <si>
    <t>Усимликларни химоя килиш ва зарар кунандалардан саклаш кимёвий воситалар савдо мажмуаси</t>
  </si>
  <si>
    <t>Маданий маросим ўтказиш маскани ва кўп тармоқли хизмат кўрсатиш комплекси ташкил этиш</t>
  </si>
  <si>
    <t>Маиший хизмат кўрсатиш компекси ташкил этиш</t>
  </si>
  <si>
    <t>Савдо мажмуаси ташкил қилиш</t>
  </si>
  <si>
    <t>Мактабгача таълим муассасаси ташкил қилиш</t>
  </si>
  <si>
    <t>Тоғ тошини қайта ишлаш</t>
  </si>
  <si>
    <t>Хусусий шифохона (диогностика маркази) ташкил этиш</t>
  </si>
  <si>
    <t>Салот ёритиш лампалари ишлаб  чиқариш</t>
  </si>
  <si>
    <t>Чорвачилик ташкил этиш</t>
  </si>
  <si>
    <t>Акфа ром ишлаб чиқариш</t>
  </si>
  <si>
    <t>Юк ташиш хизматлари кўрсатиш</t>
  </si>
  <si>
    <t>Интенсив боғ ташкил қилиш</t>
  </si>
  <si>
    <t>Экотуризмни ривожлантириш хизмати</t>
  </si>
  <si>
    <t>Савдо мажмуаси</t>
  </si>
  <si>
    <t>Бетон устунчалар, евро девор ва плита ишлаб чиқариш</t>
  </si>
  <si>
    <t>Қишлоқ хўжалиги маҳсулотларини қайта ишлаш</t>
  </si>
  <si>
    <t>Юк ташиш хизматларини ташкил этиш</t>
  </si>
  <si>
    <t>Ўсимлик ёғини ишлаб чиқариш</t>
  </si>
  <si>
    <t>Шебень ишлаб чиқариш</t>
  </si>
  <si>
    <t>Тўқимачилик эҳтиёт қисмлари ишлаб чиқариш</t>
  </si>
  <si>
    <t>Картон маҳсулотлари ишлаб чиқариш</t>
  </si>
  <si>
    <t>ДЖК ва СЖК хўжалик ва суюқ савун ишлаб чиқаришни ташкил этиш</t>
  </si>
  <si>
    <t>Аралаш ўсимлик ёғи ишлаб чиқариш</t>
  </si>
  <si>
    <t>Шифер ишлаб чиқаришни ташкил этиш</t>
  </si>
  <si>
    <t>Кир ювиш воситалари ишлаб чиқариш</t>
  </si>
  <si>
    <t>МФД эшик ва ромлар ишлаб чиқаришни ташкил этиш</t>
  </si>
  <si>
    <t>Фитнес ва соғломлаштириш марказини кенгайтириш</t>
  </si>
  <si>
    <t>Хитойдан HOWO русумли чикинди ташиш махсус автоуловлари</t>
  </si>
  <si>
    <t>Гранит тошини қазиб олиш ва қайта ишлаш</t>
  </si>
  <si>
    <t>“GRANITE STONE TECHNOLOGY” МЧЖ</t>
  </si>
  <si>
    <t>Қимматбаҳо металларни казиб олиш ва шебен ишлаб чиқариш</t>
  </si>
  <si>
    <t>Замонавий узумчиликни ташкил этиш</t>
  </si>
  <si>
    <t>Маиший хизмат кўрсатиш объектлари</t>
  </si>
  <si>
    <t xml:space="preserve">Автомобилларга техник хизмат ҳамда маиший хизмат  кўрсатишни ташкил этиш </t>
  </si>
  <si>
    <t>Салқин ичимликлар ишлаб чиқариш</t>
  </si>
  <si>
    <t>Тиббий клиника ташкил қилиш</t>
  </si>
  <si>
    <t xml:space="preserve">Маиший хизмат ва савдо дўкони ташкил этиш </t>
  </si>
  <si>
    <t>Савдо дўкони ва маиший хизмат кўрсатиш</t>
  </si>
  <si>
    <t>Савдо ва маиший хизмат</t>
  </si>
  <si>
    <t>Маиший хизмат кўрсатиш ва савдо дўкони</t>
  </si>
  <si>
    <t xml:space="preserve">Автомобилларга техник хизмат кўрсатиш ва маиший хизмат кўрсатиш” </t>
  </si>
  <si>
    <t>Автомобилларга техник хизмат кўрсатиш ва савдо дўкони</t>
  </si>
  <si>
    <t>Кўчма дорихона ташкил қилиш</t>
  </si>
  <si>
    <t>Замонави ҳамом ташкил этиш лойиҳаси</t>
  </si>
  <si>
    <t>Темирчилик устахонаси</t>
  </si>
  <si>
    <t>Хўжалик моллари дўкони ташкил этиш</t>
  </si>
  <si>
    <t>Автотеххизмат ташкил қилиш</t>
  </si>
  <si>
    <t>Маиший хизмат кўрсатиш объекти</t>
  </si>
  <si>
    <t>Нон ва нон маҳсулотларини сотиш</t>
  </si>
  <si>
    <t>Дорихона ташкил этиш лойиҳаси</t>
  </si>
  <si>
    <t>Меҳмонхона ва маиший хизмат кўрсатиш объектларини ташкил этиш</t>
  </si>
  <si>
    <t>Мебель ишлаб чиқариш объектларини ташкил этиш</t>
  </si>
  <si>
    <t>Темир бетон ишлаб чиқаришни ташкил этиш</t>
  </si>
  <si>
    <t>Балиқчилик хўжалигини кенгайтириш (интенсив)</t>
  </si>
  <si>
    <t>Асаларичиликни ташкил этиш</t>
  </si>
  <si>
    <t>Маиший хизмат кўрсатиш биноси қуриш ва жихозлаш</t>
  </si>
  <si>
    <t>Умумий овқатланиш ва савдо комплекси</t>
  </si>
  <si>
    <t>Автомабилларга сиқилган газ куйиш шахобчаси</t>
  </si>
  <si>
    <t>Ўсимликларни химоя қилиш воситаларини ишлаб чиқариш</t>
  </si>
  <si>
    <t>Автомабилларга ёқилғи куйиш шахобчаси ва кемпинг хизматин ташкил этиш</t>
  </si>
  <si>
    <t>Тиббий диагностика стационар даволаш хизматини ташкил этиш</t>
  </si>
  <si>
    <t>Узумзор ташкил қилиш</t>
  </si>
  <si>
    <t>Боғдорчилик хўжалигини ташкил қилиш</t>
  </si>
  <si>
    <t xml:space="preserve">Бир марталик пласмасса идишлар </t>
  </si>
  <si>
    <t>Маиший хизматлар ва савдо дўкони</t>
  </si>
  <si>
    <t>Аҳолига сифатли ва замонавий "TOWN HOUSE" типидаги уйлар қуриб бериш</t>
  </si>
  <si>
    <t>Нон ва нон маҳсулотлари, умумий овқатланиш шахобчаси, автомобилларга техник хизмат кўрсатиш шахобчаси ташкил этиш</t>
  </si>
  <si>
    <t xml:space="preserve">Ун ишлаб чиқариш фаолиятини ташкил этиш </t>
  </si>
  <si>
    <t>Чорвачилик хўжалигини ташкил қилиш</t>
  </si>
  <si>
    <t>Умумий овқатланиш маркази ташкил этиш</t>
  </si>
  <si>
    <t>Болалар боғчасига мебель жихозлари олиш</t>
  </si>
  <si>
    <t xml:space="preserve">Нон ва нон махсулотлари ишлаб чиқариш </t>
  </si>
  <si>
    <t xml:space="preserve">Бетон ва блок хишт ишлаб чиқариш </t>
  </si>
  <si>
    <t>"SHUXRAT ZIROVOR"OK</t>
  </si>
  <si>
    <t xml:space="preserve">Уруғчилик махсулотларини қайта ишлаш </t>
  </si>
  <si>
    <t>Cавдо комплекисини ташкил қилиш</t>
  </si>
  <si>
    <t xml:space="preserve">Автомобилларга сикилган газ куйиш шахобчаси ташкил этиш </t>
  </si>
  <si>
    <t>Дам олиш ва чўмилиш маскани</t>
  </si>
  <si>
    <t>Томография хизматини ташкил этиш</t>
  </si>
  <si>
    <t xml:space="preserve">Усимликларни химоя килиш ва зарар кунандалардан саклаш ва бегона утлардан карши кимевий воситалари савдо мажмуаси ва хизммат кўрсатиш </t>
  </si>
  <si>
    <t>Профнастил ҳамда туника фон ишлаб чиқариш</t>
  </si>
  <si>
    <t>Паррандачилик хўжалигини ривожлантириш</t>
  </si>
  <si>
    <t>Дезинфикция хизматларини кўрсатиш</t>
  </si>
  <si>
    <t xml:space="preserve">Ўсимлик ёғи ишлаб чиқариш </t>
  </si>
  <si>
    <t>Техника базасини ривожлантириш</t>
  </si>
  <si>
    <t>Қурилиш материаллари ишлаб чиқариш (ғишт)</t>
  </si>
  <si>
    <t>Умумий овқатланиш мажмуасини ташкил қилиш</t>
  </si>
  <si>
    <t>Маиший хизмат ва туризм хизматлари</t>
  </si>
  <si>
    <t>Диягностика марказини ташкил этиш</t>
  </si>
  <si>
    <t>Томчилаб суғориш ускуналари ишлаб чиқариш</t>
  </si>
  <si>
    <t>Маиший хизмат кўрсатиш комплекси (Стомотология, гўзаллик салони, тикувчилик ва ўқув маркази ташкил этиш)</t>
  </si>
  <si>
    <t>Тикувчилик ва ширинликлар ишлаб чиқаришни ташкил этиш</t>
  </si>
  <si>
    <t>Юк ташиш хизматларин ташкил этиш</t>
  </si>
  <si>
    <t>Тиббий марказ ташкил этиш</t>
  </si>
  <si>
    <t>Юқори сифатли портландцемент ишлаб чиқариш</t>
  </si>
  <si>
    <t>Кўп-қаватли уй-жой қурилиши</t>
  </si>
  <si>
    <t>Пенаполеурутан ишлаб чиқариш</t>
  </si>
  <si>
    <t>Нодавлат таълим муассасаси ташкил этиш ва жихозлаш</t>
  </si>
  <si>
    <t>Санитария-гигиена воситалари ишлаб чиқариш</t>
  </si>
  <si>
    <t>Шлако блок ишлаб чикариш</t>
  </si>
  <si>
    <t xml:space="preserve">Паррандачиликни ривожлантириш </t>
  </si>
  <si>
    <t>Транспорт хизмати сохасини ривожлантириш</t>
  </si>
  <si>
    <t>Узумчилик хўжалиги ташкил этиш</t>
  </si>
  <si>
    <t xml:space="preserve">Очилов Жавохир </t>
  </si>
  <si>
    <t>Шлако блок ишлаб чиқариш</t>
  </si>
  <si>
    <t>Фитнес клуб ва соғломлаштириш</t>
  </si>
  <si>
    <t>Ўсимликларни химоя қилиш ва зарар кунандалардан сақлаш ва бегона ўтлардан қарши кимевий воситалари савдо мажмуаси</t>
  </si>
  <si>
    <t>Ўсимликларни химоя килиш ва зарар кунандалардан сақлаш ва бегона ўтлардан карши кимевий воситалари савдо мажмуаси</t>
  </si>
  <si>
    <t>Савдо дўкони хамда нон махсулотлари ишлаб чиқаришни ташкил этиш</t>
  </si>
  <si>
    <t>Ўсимликларни ҳимоя килиш ва зарар кунандалардан сақлаш ва бегона утлардан қарши кимёвий воситалари савдо мажмуаси</t>
  </si>
  <si>
    <t>Ўсимлик ёғи ва омухта ем ишлаб чиқаришни кенгайтириш</t>
  </si>
  <si>
    <t>Темирбетон ва бетон маҳсулотларини ишлаб чиқаришни кенгайтириш</t>
  </si>
  <si>
    <t>Ахолига авто хизмат кўрсатиш</t>
  </si>
  <si>
    <t xml:space="preserve">Савдо ва маиший хизмат мажмуаси ташкил этиш </t>
  </si>
  <si>
    <t xml:space="preserve">Узумчиликни ташкил этиш </t>
  </si>
  <si>
    <t xml:space="preserve">Узумчиликни ривожлантириш </t>
  </si>
  <si>
    <t>Макарон ишлаб чиқариш</t>
  </si>
  <si>
    <t>Наслли паррандачиликни ривожлантириш</t>
  </si>
  <si>
    <t>Эшонкулов Давлат Абдунабиевич</t>
  </si>
  <si>
    <t>Умумий овқатланиш корхоналари (кафе, ресторан)</t>
  </si>
  <si>
    <t>Тайер бетон хамда плита ишлаб чиқариш цехини ташкил этиш</t>
  </si>
  <si>
    <t>Гилам ишлаб чиқариш мақсадида полипропилин ип ишлаб чиқариш</t>
  </si>
  <si>
    <t xml:space="preserve">Тикувчилик фаолиятини ташкил қилиш </t>
  </si>
  <si>
    <t>Гофра картон қутилар ишлаб чиқариш</t>
  </si>
  <si>
    <t>Мебел, ванна, МДФ эшик-ромлар ишлаб чиқариш</t>
  </si>
  <si>
    <t>Тиббий диагностика хизмати</t>
  </si>
  <si>
    <t>Савдо мажмуаси ва спорт соғломлаштириш маркази</t>
  </si>
  <si>
    <t xml:space="preserve">Шебен ишлаб чиқариш фаолиятини ташкил қилиш </t>
  </si>
  <si>
    <t xml:space="preserve">Плита ишлаб чиқариш фаолиятини ташкил қилиш </t>
  </si>
  <si>
    <t xml:space="preserve">Тиббий хизмат кўрсатиш фаолиятини ривожлантириш  </t>
  </si>
  <si>
    <t>Ишлаб чикариш фаолиятини кенгайтириш</t>
  </si>
  <si>
    <t>Қурилиш моллари ишлаб чиқариш фаолиятини кенгайтириш</t>
  </si>
  <si>
    <t xml:space="preserve">Мактабгача таълим </t>
  </si>
  <si>
    <t>Дала дўкони ва узумчиликни ривожлантириш</t>
  </si>
  <si>
    <t>Гўшт етиштириш</t>
  </si>
  <si>
    <t xml:space="preserve">Профнастил ишлаб чиқариш </t>
  </si>
  <si>
    <t xml:space="preserve">Курилиш моллари ишлаб чикаришни ташкил этиш </t>
  </si>
  <si>
    <t>Гишт махсулотлари ишлаб чиқариш</t>
  </si>
  <si>
    <t>Тайёр тикув-трикотаж маҳсулотлари</t>
  </si>
  <si>
    <t>Офис қоғозлари ишлаб чиқариш фаолятини йўлга қўйиш</t>
  </si>
  <si>
    <t>Турар жой комплекси ташкил этиш</t>
  </si>
  <si>
    <t>Талабалар учун мехмонхона хизмати</t>
  </si>
  <si>
    <t xml:space="preserve">Мехмонхона  фаолиятини ташкил этиш </t>
  </si>
  <si>
    <t>Умумий овқатланиш хизматни ташкил этиш ва жиҳозлаш</t>
  </si>
  <si>
    <t>Тарихий обидаларни тамирлаш ва мозайка махсулотлари ишлаб чикариш цехини ташкил этиш</t>
  </si>
  <si>
    <t>Темир мойка ишлаб чикариш</t>
  </si>
  <si>
    <t>“VIA NOVA LOG” МЧЖ</t>
  </si>
  <si>
    <t>Пластмассадан тара маҳсулотлари ишлаб чиқариш</t>
  </si>
  <si>
    <t>Мехмонхона қуриш ва жихозлаш</t>
  </si>
  <si>
    <t>“Согдафарм” МЧЖ</t>
  </si>
  <si>
    <t>Ойнага ишлов беришни ташкил қилиш лойиҳаси</t>
  </si>
  <si>
    <t>Меҳмона фаолиятини ташкил этиш</t>
  </si>
  <si>
    <t>300 ўринли ресторан хизматини ташкил қилиш</t>
  </si>
  <si>
    <t>Куп қаватли уй жой қуриш</t>
  </si>
  <si>
    <t>Ресторан хизматини ташкил этиш.(жихозлар ва ускуналар)</t>
  </si>
  <si>
    <t xml:space="preserve">Мехмонхона хизматини ривожлантириш </t>
  </si>
  <si>
    <t>Умумий овқатланиш фаолиятитни кенгайтириш</t>
  </si>
  <si>
    <t xml:space="preserve">Тиббий фаолиятни кенгайтириш </t>
  </si>
  <si>
    <t>Мехмонхона фаолиятини ривожлантириш мақсадида меҳмонхона қуриш</t>
  </si>
  <si>
    <t>Электротехника буюмлари ишлаб чиқаришни кенгайтириш</t>
  </si>
  <si>
    <t>Шебен ва плмта ишлаб чикаришни ташкил этиш</t>
  </si>
  <si>
    <t>Пахта ёғи ишлаб чиқариш фаолиятини ташкил этиш</t>
  </si>
  <si>
    <t>АЁҚШ биносини таъмирлаш</t>
  </si>
  <si>
    <t>Маиший хизмат кўрсатиш ва умумий овқатланишни ташкимл этиш</t>
  </si>
  <si>
    <t xml:space="preserve">МТМ ни таъмирлаш </t>
  </si>
  <si>
    <t xml:space="preserve">Мебел ишлаб чикаришни ташкил этиш </t>
  </si>
  <si>
    <t>Демир Шохжахон ОК</t>
  </si>
  <si>
    <t>Кандолот махсулотлари ишлаб ичкаришни ташкил этиш</t>
  </si>
  <si>
    <t>Бухгалтерия хизматини ташкил этиш</t>
  </si>
  <si>
    <t xml:space="preserve">Фундамент блок ва плита ишлаб чиқариш фаолиятини ривожлантириш </t>
  </si>
  <si>
    <t>Муродбек Плус МЧЖ</t>
  </si>
  <si>
    <t>Текстил маҳсулотлари ишлаб чикаришни кенгайтириш</t>
  </si>
  <si>
    <t>Бухгалтерия хизматини йўлга қўйиш</t>
  </si>
  <si>
    <t>Телекомуникацион технологияларнни ўрнатиш ва таъмирлаш</t>
  </si>
  <si>
    <t>Дори дармон савдо фаолиятини ривожлантириш</t>
  </si>
  <si>
    <t>Мева сабзавотни қайта ишлаш ва сақлаш</t>
  </si>
  <si>
    <t>Маиший чанг юткич пилисосларни ишлаб чиқариш</t>
  </si>
  <si>
    <t>Кунгабоқар ёғи ишлаб чиқариш</t>
  </si>
  <si>
    <t>Шебен ишлаб чиқаришни ташкил этиш</t>
  </si>
  <si>
    <t>Нодавлат МТМ ташкил этиш</t>
  </si>
  <si>
    <t>Ҳар хил турдаги мебеллар МДФ ромлар  ишлаб чиқариш</t>
  </si>
  <si>
    <t>"Орзу Олим Дилмурод"</t>
  </si>
  <si>
    <t>Асаларичиликни ривожлантириш</t>
  </si>
  <si>
    <t>"AGRO-KOMPLEKS" ф/х</t>
  </si>
  <si>
    <t>Холмуродов Азам Шахриёрович</t>
  </si>
  <si>
    <t>Ёғочни қайта ишлаш, ёғочниқайта ишлаш, пулла ва қоғоз саноати</t>
  </si>
  <si>
    <t>Савдо дўкони ҳамда маиший хизмат кўрсатишни шахобчаси</t>
  </si>
  <si>
    <t>Хусусий тиббий клиника ташкил этиш</t>
  </si>
  <si>
    <t>Автомабелларни техник курикдан утказиш</t>
  </si>
  <si>
    <t>Савдо дўкони, маиший хизмат кўрсатиш  шахобчалари ташкил этиш</t>
  </si>
  <si>
    <t>Расулов Ғанишер Эсанбоев</t>
  </si>
  <si>
    <t>Метални қайта ишлаш кархоналари</t>
  </si>
  <si>
    <t>Олимов Ортик Турсунович</t>
  </si>
  <si>
    <t>Рахимов Баходир Рахманович</t>
  </si>
  <si>
    <t>Дўконлар, маиший хизмат кўрсатиш корхоналари, ошхона, кафелар, савдо уйлари, соғликни сақлаш , клиникалар, диспансерлар, дорихоналар</t>
  </si>
  <si>
    <t>Ахмедова Мадина Эркиновна</t>
  </si>
  <si>
    <t>Дўконлар, маиший хизмат кўрсатиш корхоналари</t>
  </si>
  <si>
    <t>Савдо дўкони, Умумий овқатланиш шамаиший хизмат кўрсатиш  шахобчалари ташкил этиш</t>
  </si>
  <si>
    <t>Шлака блок ишлаб чиқариш ва қурилиш моллари</t>
  </si>
  <si>
    <t>Пластмасса яшик ишлаб чиқаришни ташкил этиш</t>
  </si>
  <si>
    <t>Эргашев Ғолибжон Зокир ўғли</t>
  </si>
  <si>
    <t>Ўйин майдонлари ва стадионлар, мавсумий ёрдам хоналари</t>
  </si>
  <si>
    <t>Курилиш матераллари</t>
  </si>
  <si>
    <t>Курилиш матераллари савдо дўкони ташкил этиш</t>
  </si>
  <si>
    <t>ЯТТ "Тўхтамишов Нодир"</t>
  </si>
  <si>
    <t>ЯТТ "Нажмиев Дилмурод"</t>
  </si>
  <si>
    <t>Акфа эшик ромлари ишлаб чиқариш</t>
  </si>
  <si>
    <t>Кодиров Жасур Тилавмуродович</t>
  </si>
  <si>
    <t>Тиббий хизмат кўрсатиш ускунаси харид қилиш</t>
  </si>
  <si>
    <t>ASHUROV JURABEK TURAKULOVICH</t>
  </si>
  <si>
    <t>Минерал угит ишлаб чиқариш</t>
  </si>
  <si>
    <t>Акфа эшикромлари ишлаб чиқариш</t>
  </si>
  <si>
    <t>ЯТТ "Ғаниев Боходир"</t>
  </si>
  <si>
    <t>Мини стадион ташкил этиш</t>
  </si>
  <si>
    <t>Автомобилларга хизмат кўрсатишни ташкил этиш</t>
  </si>
  <si>
    <t>ЯТТ "Пардаев Суннат"</t>
  </si>
  <si>
    <t>ЯТТ "Низомов Ашаф"</t>
  </si>
  <si>
    <t>Тиббий хизмат кўрсатиш (GAMMA MED МЧЖ билан тузилгвн №200 сонли шартномага асосан тиббий курик ускуналари олиш учун)</t>
  </si>
  <si>
    <t>Джураев Сухроб Исматиллоевич</t>
  </si>
  <si>
    <t>Гаффарова Холида Бурхоновна</t>
  </si>
  <si>
    <t>Болтаев Санат Мусоевич</t>
  </si>
  <si>
    <t>Пардакулов Асроржон Абдунаимович</t>
  </si>
  <si>
    <t>Тухтамишов Феруз Узокович</t>
  </si>
  <si>
    <t>Маматов Усмон Бахронович</t>
  </si>
  <si>
    <t>Каландаров Бердимурод Хожимуродович</t>
  </si>
  <si>
    <t>Вахобов Алишер Абдунофеёвич</t>
  </si>
  <si>
    <t>Бурхонова Гавхар Тураевна</t>
  </si>
  <si>
    <t xml:space="preserve">Пластмасса ва ип калава ишлаб чиқаришни ташкил этиш </t>
  </si>
  <si>
    <t>Қурилиш матриаллари ишлаб чиқариш (ДСП, ламинат)</t>
  </si>
  <si>
    <t>Поябзал ишлаб чикаришни ташкил қилиш</t>
  </si>
  <si>
    <t>Текстиль маҳсулотлари ишлаб чиқариш</t>
  </si>
  <si>
    <t>LED лампалар ишлаб чиқариш</t>
  </si>
  <si>
    <t xml:space="preserve">Кўп қаватли уй-жой ва савдо дуконлари қуриш лойихаси </t>
  </si>
  <si>
    <t>Боллар оромгохи ва дам олиш маскани</t>
  </si>
  <si>
    <t>Пайпок махсулотлари ишлаб чикариш</t>
  </si>
  <si>
    <t>Пайпоқ ва тўқимачилик маҳсулотлари ишлаб чиқариш</t>
  </si>
  <si>
    <t>Замонавий маиший техника воситалари ишлаб чиқариш</t>
  </si>
  <si>
    <t>Ҳар хил оёқ кийимлар ишлаб чиқариш</t>
  </si>
  <si>
    <t>“Sam-Ferre” хусусий корхонаси</t>
  </si>
  <si>
    <t>Маиший совутгичлар ва совутиш ускуналарини ишлаб чиқаришни кенгайтириш</t>
  </si>
  <si>
    <t>ПП труба ва фитинглар ишлаб чиқариш</t>
  </si>
  <si>
    <t>Маиший техникалар ишлаб чиқариш фаолиятини кенгайтириш</t>
  </si>
  <si>
    <t>Кондитор махсулотларини ишлаб чиқариш</t>
  </si>
  <si>
    <t>Туризм зона ва мехмонхона уйларини ташкил этиш</t>
  </si>
  <si>
    <t xml:space="preserve">Тиббий хизмат кўрсатиш ва дори дармон савдо фаолиятини ривожлантириш  </t>
  </si>
  <si>
    <t>Замонавий тиббий хизмат фаолиятини ташкил қилиш</t>
  </si>
  <si>
    <t>Мебел маҳсулотлари ишлаб чиқариш фаолиятини кенгайтириш</t>
  </si>
  <si>
    <t>Ўсимликларни химоя килиш ва зарар кунандалардан саклаш ва бегона утлардан карши кимевий воситалари савдо мажмуаси</t>
  </si>
  <si>
    <t>Маиший хизмат (Хаммом) ташкил этиш</t>
  </si>
  <si>
    <t xml:space="preserve">Хусусий болалар богчаси куриш </t>
  </si>
  <si>
    <t>Полиэтелин махсулотлари ишлаб чиқариш</t>
  </si>
  <si>
    <t>Томчилатиб ва ёмғирлатиб суғориш ускуналари ва жихозлари ишлаб чиқариш</t>
  </si>
  <si>
    <t>HYUNDAI савдо ва сервис хизматини ташкил қилиш</t>
  </si>
  <si>
    <t>Трикотаж маҳсулотари ишлаб чиқаришни ташкил килиш</t>
  </si>
  <si>
    <t>Замонавий мехмонхона ташкил этиш</t>
  </si>
  <si>
    <t>Қулф ва бурама мих ишлаб чиқариш лойиҳаси</t>
  </si>
  <si>
    <t>Текистил махсулотлари ишлаб чикариш фаолиятини йулга куйиш</t>
  </si>
  <si>
    <t xml:space="preserve">Темир-бетон маҳсулотлари ишлаб чиқариш </t>
  </si>
  <si>
    <t>Пайпок ишлаб чикаришни йулга куйиш</t>
  </si>
  <si>
    <t>Томорқачилик кластерини ташкил этиш</t>
  </si>
  <si>
    <t>Паррандачилик хўжалигини ташкил қилиш</t>
  </si>
  <si>
    <t>Гилам маҳсулотлари ишлаб чиқаришни ташқил этиш</t>
  </si>
  <si>
    <t>Бетон махсулотлари ишлаб чикариш ва махсус транспортларда техника хизмати курсатиш</t>
  </si>
  <si>
    <t>Логистика маркази хизматини кенгайтириш</t>
  </si>
  <si>
    <t>Гофра қувирлари ва мих ишлаб чиқариш</t>
  </si>
  <si>
    <t>Логистика хизматини кенгайтириш</t>
  </si>
  <si>
    <t>Ҳар хил турдаги эшик ишлаб чиқаришни ташкил қилиш</t>
  </si>
  <si>
    <t>Юк ташиш хизматлари ва логистика марказини ташкил этиш</t>
  </si>
  <si>
    <t>Профнастил ишлаб чиқариш</t>
  </si>
  <si>
    <t>Шифер ишлаб чиқариш фаолиятини ташкил эитш.</t>
  </si>
  <si>
    <t>Пед капсулалар ишлаб чиқариш</t>
  </si>
  <si>
    <t>Тиббий хизматлар кўрсатишни ташкил қилиш</t>
  </si>
  <si>
    <t>Қурилиш материаллари (бетон плита ва бетон қоришмаси) ишлаб чиқариш</t>
  </si>
  <si>
    <t>Алюмин профиллар ишлаб чиқариш</t>
  </si>
  <si>
    <t>Пайпоқ маҳсулотлари ишлаб чиқариш</t>
  </si>
  <si>
    <t>Ёғ мой ишлаб чиқариш</t>
  </si>
  <si>
    <t>Автомобилларга газ қўйиш шахобчаси фаолиятини кенгайтириш</t>
  </si>
  <si>
    <t>"Санитария гигена узели"лойиҳасини ташкил этиш</t>
  </si>
  <si>
    <t>Қишлоқ хўжалиги махсулотларини йигиш, саралаш ва қайта ишлишни ташкил этиш</t>
  </si>
  <si>
    <t>Савдо ва маиший хизмат кўрсатиш объектлари ташкил этиш</t>
  </si>
  <si>
    <t>Азимов Ихтиёр</t>
  </si>
  <si>
    <t>Ҳар хал турлдаги тапочка (оёқ кийимлар) ишлаб чиқариш</t>
  </si>
  <si>
    <t>Иккиламчи ПВХ, полиэтилен гранулалар, полиэтилен покетлар ва ПВХ мебел безаклари.</t>
  </si>
  <si>
    <t>Ориент финанс банк</t>
  </si>
  <si>
    <t>Сурхондарё вилояти</t>
  </si>
  <si>
    <t>Паррандачиликни кенгайтириш</t>
  </si>
  <si>
    <t>Томчилатиб суғоришни ташкил этиш</t>
  </si>
  <si>
    <t>Паррандачилик комплексини ташкил этиш</t>
  </si>
  <si>
    <t>Қандолатчиликни ташкил этиш</t>
  </si>
  <si>
    <t>Интенсив токзор ташкил этиш</t>
  </si>
  <si>
    <t>Тошкент вилояти</t>
  </si>
  <si>
    <t>Замонавий уй-жойлар қуриш</t>
  </si>
  <si>
    <t>Фарғона вилояти</t>
  </si>
  <si>
    <t>Тиббий хизмат кўрсатиш</t>
  </si>
  <si>
    <t xml:space="preserve">Маиший хизмат кўрсатиш </t>
  </si>
  <si>
    <t>Хоразм вилояти</t>
  </si>
  <si>
    <t>Маиший хизмат кўрсатишни ташкил қилиш</t>
  </si>
  <si>
    <t>Тошкент шаҳар</t>
  </si>
  <si>
    <t>Сирдарё вилояти</t>
  </si>
  <si>
    <t>Лойиҳа сони</t>
  </si>
  <si>
    <t>саноат</t>
  </si>
  <si>
    <t>Савдо хизматларини кенгайтириш</t>
  </si>
  <si>
    <t xml:space="preserve">Савдо хизматларини ташкил этиш </t>
  </si>
  <si>
    <t>Дорихона фаолиятини ташкил этиш</t>
  </si>
  <si>
    <t>чорвачиликни ривожлантириш</t>
  </si>
  <si>
    <t>Шундан</t>
  </si>
  <si>
    <t>Савдо фаолиятини ташкил қилиш</t>
  </si>
  <si>
    <t>Тармоқ йўналишлари</t>
  </si>
  <si>
    <t>Автомобилларга техник хизмат кўрсатиш хизматлари</t>
  </si>
  <si>
    <t>Озиқ-овқат саноати</t>
  </si>
  <si>
    <t>Қурилиш материаллари саноати</t>
  </si>
  <si>
    <t>Спорт ва соғломлаштириш хизматлари</t>
  </si>
  <si>
    <t>Таълим хизматлари</t>
  </si>
  <si>
    <t>Транспорт хизматлари</t>
  </si>
  <si>
    <t>Кафе ва ресторан хизматлари</t>
  </si>
  <si>
    <t>Бошқа саноат тармоқлари</t>
  </si>
  <si>
    <t>Электротехника саноати</t>
  </si>
  <si>
    <t>Чарм-пойабзал саноати</t>
  </si>
  <si>
    <t>Нефтегаз саноати</t>
  </si>
  <si>
    <t>Акфа ромлари  ва ёғочга ишлаб бериш</t>
  </si>
  <si>
    <t>Ёғ-мой саноати</t>
  </si>
  <si>
    <t>Томчилатиб суғориш</t>
  </si>
  <si>
    <t>Бошқа турдаги хизматлар</t>
  </si>
  <si>
    <t>Металлургия саноати</t>
  </si>
  <si>
    <t>Туризм хизматлари</t>
  </si>
  <si>
    <t>Агро кластер ташкил этиш</t>
  </si>
  <si>
    <t>Озуқа ем маҳсулотлари ишлаб чиқариш саноати</t>
  </si>
  <si>
    <t>озиқ-овқат саноати</t>
  </si>
  <si>
    <t>Қурилиш соҳасидаги хизматлар</t>
  </si>
  <si>
    <t>Ипакчилик саноати</t>
  </si>
  <si>
    <t>Қишлоқ хўжалиги хизматлари</t>
  </si>
  <si>
    <t>Алоқа ва ахборотлаштириш хизмати</t>
  </si>
  <si>
    <t>металлургия саноати</t>
  </si>
  <si>
    <t>Пиллачиликни ривожлантириш</t>
  </si>
  <si>
    <t>кимё саноати</t>
  </si>
  <si>
    <t>Кимё саноати</t>
  </si>
  <si>
    <t>Қишлоқ хўжалиги маҳсулотларини етиштириш</t>
  </si>
  <si>
    <t>Қишлоқ қурилиш банк</t>
  </si>
  <si>
    <t>Азия Аллианс банк</t>
  </si>
  <si>
    <t>Транспорт хизматларини ташкил этиш</t>
  </si>
  <si>
    <t>алоқа ва ахборотлаштириш хизмати</t>
  </si>
  <si>
    <t>паррандачиликни ривожлантириш</t>
  </si>
  <si>
    <t>ёғ-мой саноати</t>
  </si>
  <si>
    <t>савдо хизматлари</t>
  </si>
  <si>
    <t>Темир-бетон маҳсулотлари ишлаб чиқаришни ташкил этиш</t>
  </si>
  <si>
    <t>Паррандачилик комплекси ташкил этиш</t>
  </si>
  <si>
    <t>Узумни қайта ишлашни ташкил этиш</t>
  </si>
  <si>
    <t xml:space="preserve">Автомобилларга техник хизмат кўрсатиш </t>
  </si>
  <si>
    <t>Савдо дукони</t>
  </si>
  <si>
    <t>Тиббий хизматларни ташкил этиш</t>
  </si>
  <si>
    <t>Сут маҳсулотларини қайта ишлашни ташкил этиш</t>
  </si>
  <si>
    <t>Бетон маҳсулотлари ишлаб чиқаришни ташкил этиш</t>
  </si>
  <si>
    <t>Қишлоқ хўжалиги маҳсулотларини қайта ишлашни ташкил этиш</t>
  </si>
  <si>
    <t>Асфалт ишлаб чиқаришни ташкил этиш</t>
  </si>
  <si>
    <t>Автомобилларга газ қуйиш шахобчасини ташкил этиш</t>
  </si>
  <si>
    <t>Маиший хизмат кўрсатиш ва умумий овқатланиш хизмати</t>
  </si>
  <si>
    <t>Хусусий мактаб ва Диагностика маркази ташкил этиш</t>
  </si>
  <si>
    <t>Кандолат маҳсулотлари ишлаб чиқариш</t>
  </si>
  <si>
    <t>Усимликларни химоя қилиш ва зарар кунандалардан сақлаш ва бегона ўтлардан қарши кимевий воситалари савдо мажмуаси</t>
  </si>
  <si>
    <t>Трикотаж маҳсулотлари ишлаб чикариш</t>
  </si>
  <si>
    <t>Очилов Лазизбек</t>
  </si>
  <si>
    <t>Латипов Абдували Хабибуллаевич</t>
  </si>
  <si>
    <t>Умуров Шухратжон Файзиевич</t>
  </si>
  <si>
    <t xml:space="preserve">Махсус техника ҳамда Бурғулаш ускунаси сотиб олиш. Котел печкалар ишлаб чикариш </t>
  </si>
  <si>
    <t>Хўжаназаров Боймурод</t>
  </si>
  <si>
    <t>Ун ва ун маҳсулотлари ишлаб чиқариш</t>
  </si>
  <si>
    <t xml:space="preserve">Эшпўлатова Гулчехра </t>
  </si>
  <si>
    <t xml:space="preserve">Болиев Фарҳод </t>
  </si>
  <si>
    <t>Қаршиев Пардабой</t>
  </si>
  <si>
    <t xml:space="preserve">Махмудов Нодир </t>
  </si>
  <si>
    <t>Кушатова Нодира</t>
  </si>
  <si>
    <t>Чўтбоев Маннонберди</t>
  </si>
  <si>
    <t>Чўтбоев Мавлонберди</t>
  </si>
  <si>
    <t xml:space="preserve">  Таллибаев Алишер Шералиевич</t>
  </si>
  <si>
    <t xml:space="preserve"> Қаххоров Дилшод</t>
  </si>
  <si>
    <t xml:space="preserve"> Чинниқулов Бобомурод</t>
  </si>
  <si>
    <t xml:space="preserve"> Ўринбоев Зайниддин</t>
  </si>
  <si>
    <t xml:space="preserve"> Карабаев Миржалол</t>
  </si>
  <si>
    <t xml:space="preserve"> Абдуалимов Лутфилла</t>
  </si>
  <si>
    <t xml:space="preserve"> Эрназаров Кенжабой</t>
  </si>
  <si>
    <t xml:space="preserve"> Нурқулов Суннат</t>
  </si>
  <si>
    <t xml:space="preserve"> Боймонов Учқун</t>
  </si>
  <si>
    <t>"Эсанаксой"ФХ</t>
  </si>
  <si>
    <t xml:space="preserve"> Бекназарова Дилфуза</t>
  </si>
  <si>
    <t xml:space="preserve"> Душанов Рашид</t>
  </si>
  <si>
    <t xml:space="preserve"> Эргашев Шавкат </t>
  </si>
  <si>
    <t xml:space="preserve"> Шерқулов Зафар</t>
  </si>
  <si>
    <t>ИТ Марказ ташкил этиш</t>
  </si>
  <si>
    <t xml:space="preserve"> Нуриддинова Хадича </t>
  </si>
  <si>
    <t xml:space="preserve"> Ортиқова Мавжуда</t>
  </si>
  <si>
    <t>"TINCHLIK KAMOLAT TOMORQA XIZMATI"</t>
  </si>
  <si>
    <t>ЯТТ "Хидирова Дилбар Келдиёровна"</t>
  </si>
  <si>
    <t>ЯТТ "Бозорова Хафиза"</t>
  </si>
  <si>
    <t>MAROQAND METAL INVEST МЧЖ ҚК</t>
  </si>
  <si>
    <t>ЯТТ "O'LMASOVA BARNOXON DJURAYEVNA"</t>
  </si>
  <si>
    <t>Хом ашёни замонавий махсус ускуналар  ва техникаларда тайёр курилиш молларини ишлаб чиқариш ва сақлаш омбори ташкил қилиш</t>
  </si>
  <si>
    <t xml:space="preserve"> Мўсинов Ғайрат</t>
  </si>
  <si>
    <t xml:space="preserve"> Исрофилов Юсуф</t>
  </si>
  <si>
    <t xml:space="preserve"> Пирназаров Жасур</t>
  </si>
  <si>
    <t xml:space="preserve"> Юсупов Даврон</t>
  </si>
  <si>
    <t xml:space="preserve"> Носиров Файзулло</t>
  </si>
  <si>
    <t xml:space="preserve"> Холиқов Рауф Холиқович</t>
  </si>
  <si>
    <t xml:space="preserve"> Жабборов Юсуф</t>
  </si>
  <si>
    <t>Кичик маиший техникалар ишлаб чиқариш</t>
  </si>
  <si>
    <t xml:space="preserve">Курилиш фаолиятини ривожлантириш </t>
  </si>
  <si>
    <t xml:space="preserve">Ўсимлик зараркунандалари, касалликлари ва бегона утларга карши кимёвий воситалар </t>
  </si>
  <si>
    <t>Шебен, шлака блок ҳамда темирбетон маҳсулотлари ишлаб чиқариш</t>
  </si>
  <si>
    <t>Замонавий МДФ эшиклар ишлаб чиқаришни ташкил этиш</t>
  </si>
  <si>
    <t xml:space="preserve">  Пўлатов Бекмурод</t>
  </si>
  <si>
    <t>Савдо марказини ташкил қилиш</t>
  </si>
  <si>
    <t>Жами</t>
  </si>
  <si>
    <t>"Булунғур Мева Экспорт"МЧЖ</t>
  </si>
  <si>
    <t>"Шахжахон ЖСД"ФХ</t>
  </si>
  <si>
    <t>"Булунгур Натурал Агро"МЧЖ</t>
  </si>
  <si>
    <t>"Небуса Туронбой даласи"Ф/х</t>
  </si>
  <si>
    <t>"BAXT SAMARQAND TEKS"МЧЖ</t>
  </si>
  <si>
    <t xml:space="preserve">"Шелф восток"МЧЖ </t>
  </si>
  <si>
    <t>"Мароқанд мева-сабзавот"МЧЖ</t>
  </si>
  <si>
    <t>"Жомбой насилли парранда"ФХ</t>
  </si>
  <si>
    <t>"SXF BRICK FACTOR"МЧЖ</t>
  </si>
  <si>
    <t>"Ўзбекипаксаноат"уюшмаси</t>
  </si>
  <si>
    <t>"Самарқанд Афросиёб Цемент" МЧЖ</t>
  </si>
  <si>
    <t>"Feed financing team"МЧЖ</t>
  </si>
  <si>
    <t xml:space="preserve"> "Oq Amur Baliqlari"МЧЖ</t>
  </si>
  <si>
    <t>"Самарканд Аппарель"МЧЖ</t>
  </si>
  <si>
    <t>"Smart flat"МЧЖ</t>
  </si>
  <si>
    <t>"Smart city nurli kelajak"МЧЖ</t>
  </si>
  <si>
    <t>"Биг Строй  Буйилдинг"МЧЖ</t>
  </si>
  <si>
    <t>"SAM STAR LIFE"МЧЖ</t>
  </si>
  <si>
    <t>"AGRO DRY FRUITS"МЧЖ</t>
  </si>
  <si>
    <t>"Sam-Ferre"корхонаси</t>
  </si>
  <si>
    <t>"NARZI OTA U"OK</t>
  </si>
  <si>
    <t>"Элёр Аббосбек файз"Х/К</t>
  </si>
  <si>
    <t>"Бахромжон Бахтиёров"МЧЖ</t>
  </si>
  <si>
    <t>"MANNON MAXMADAMINOV"XK</t>
  </si>
  <si>
    <t>"Оқтепа Газ Сервис"МЧЖ</t>
  </si>
  <si>
    <t>"Смарт БС"МЧЖ</t>
  </si>
  <si>
    <t>"CHINGIZXON TULPORI"МЧЖ</t>
  </si>
  <si>
    <t>"Элбек Усимликларни химоя киленикаси"МЧЖ</t>
  </si>
  <si>
    <t>"ALLAYOR DONIYOR-B"МЧЖ</t>
  </si>
  <si>
    <t>"Alibek Boglari"ФХ</t>
  </si>
  <si>
    <t>"YOSH NIXOLCHALAR UYI"НТМ</t>
  </si>
  <si>
    <t>"ECO SARVARBEK SERVIS"МЧЖ</t>
  </si>
  <si>
    <t>"Теробайт Техно Сервис"МЧЖ</t>
  </si>
  <si>
    <t>"Жомбой  дон"АЖ</t>
  </si>
  <si>
    <t>"Амир миллий таомлари"О/К</t>
  </si>
  <si>
    <t>"Шербоев Муродулла чорваси"ФХ</t>
  </si>
  <si>
    <t>"Аниса Файз"МЧЖ</t>
  </si>
  <si>
    <t>"JOMBOY MUXAMMADJON TOLASI"МЧЖ</t>
  </si>
  <si>
    <t>"ELYOR SAVDO"МЧЖ</t>
  </si>
  <si>
    <t>"TIKUVCHI E'ZOZA"МЧЖ</t>
  </si>
  <si>
    <t>"Сехрли дунё файз"NTM</t>
  </si>
  <si>
    <t>"Mumin Agro Xizmati"МЧЖ</t>
  </si>
  <si>
    <t>"Кахрамон"ФХ</t>
  </si>
  <si>
    <t>"DIYORBEK AMIRA KLINIKASI"МЧЖ</t>
  </si>
  <si>
    <t>"MITAN YOG'DU ELEKTRIK"МЧЖ</t>
  </si>
  <si>
    <t>"ISHTIXON O'SIMLIK KLINIKASI"МЧЖ</t>
  </si>
  <si>
    <t>"KOMILJONOV MURODJON BOG'LARI"ФХ</t>
  </si>
  <si>
    <t>"MEBEL GRAD 999"XK</t>
  </si>
  <si>
    <t>"HUSNIDDIN SETORABONU UZUMLARI"ФХ</t>
  </si>
  <si>
    <t>"ISROIL JASUR ROMLARI"OK</t>
  </si>
  <si>
    <t>"Шамшод пахловон"ХК</t>
  </si>
  <si>
    <t>"Бахрулло тоғ арилари"ДХ</t>
  </si>
  <si>
    <t>"Улуғбек Голд Гарденс транс"МЧЖ</t>
  </si>
  <si>
    <t>"GIRDIQO'RG'ON KIMYO INVEST"МЧЖ</t>
  </si>
  <si>
    <t>"Файзулло Омадли қўрғон"МЧЖ</t>
  </si>
  <si>
    <t>"TEXNO STAR"МЧЖ</t>
  </si>
  <si>
    <t>"UNITED MOBILE SYSTEMS "МЧЖ</t>
  </si>
  <si>
    <t>ЯТТ "Пулатов Аббос"
("Космос инвест маркет"МЧЖ)</t>
  </si>
  <si>
    <t>"Сервис Амалия"МЧЖ</t>
  </si>
  <si>
    <t>"ККУРГОН ОБОД СЕРВИС ПРОФЕССИОНАЛ БОШКАРУВ КОМПАНИЯСИ"МЧЖ</t>
  </si>
  <si>
    <t>"QUSHCHINOR FAYZLIK CHORVASI"МЧЖ</t>
  </si>
  <si>
    <t>"Мойли камар гавҳари"ФХ</t>
  </si>
  <si>
    <t>"Қўшробод қурилиш таъмир"МЧЖ</t>
  </si>
  <si>
    <t>"Хожакбар окобир боғлари"ФХ</t>
  </si>
  <si>
    <t>"Абдусамат ота нурли боғлар"ФХ</t>
  </si>
  <si>
    <t>"Работ парранда инвест"ФХ</t>
  </si>
  <si>
    <t>"Курагон"ФХ</t>
  </si>
  <si>
    <t>"Қайум бобо агро сервис"ФХ</t>
  </si>
  <si>
    <t>"Файзи бобо чорвалари"ФХ</t>
  </si>
  <si>
    <t>"Наби ота боғзори"ФХ</t>
  </si>
  <si>
    <t>"Дусмурод боғлари"ФХ</t>
  </si>
  <si>
    <t>"Камар Ғаллазори"ФХ</t>
  </si>
  <si>
    <t>"Ислом ота узумлари"ФХ</t>
  </si>
  <si>
    <t>"Тоти Ғаллазори"ФХ</t>
  </si>
  <si>
    <t>"Қийқим агро инвест"ФХ</t>
  </si>
  <si>
    <t>"Солохиддин Бойлатович"ФХ</t>
  </si>
  <si>
    <t>"Истиқлол чорва сирлари"ФХ</t>
  </si>
  <si>
    <t>"Сўлим боғ саховати"ФХ</t>
  </si>
  <si>
    <t>"Нурли ўлка баракали замини"ФХ</t>
  </si>
  <si>
    <t>"Бобомирзо ота боғи"ФХ</t>
  </si>
  <si>
    <t>"Темирқўрғон" ФХ</t>
  </si>
  <si>
    <t>"Ниҳол майсазори"МЧЖ</t>
  </si>
  <si>
    <t>"Оқтепа ўсимликлар назорат клиникаси"МЧЖ</t>
  </si>
  <si>
    <t>"Тиб олами"МЧЖ</t>
  </si>
  <si>
    <t>"Актан Рос"ФХ</t>
  </si>
  <si>
    <t>"Қўчқор ота Мех маркет"МЧЖ</t>
  </si>
  <si>
    <t>"Оқтепа унумдор замини"ФХ</t>
  </si>
  <si>
    <t>"Агро инвест нур"ФХ</t>
  </si>
  <si>
    <t>"Барлос агро нур"ФХ</t>
  </si>
  <si>
    <t>"Ғанибобо агро узум"ФХ</t>
  </si>
  <si>
    <t>"Шамана қадирдонлари"ФХ</t>
  </si>
  <si>
    <t>"Хулкар усанова"ФХ</t>
  </si>
  <si>
    <t>"Ғаниев Али"ФХ</t>
  </si>
  <si>
    <t>"Хожиокбар узумлари"ФХ</t>
  </si>
  <si>
    <t>"Муқаддас замин сарвари"ФХ</t>
  </si>
  <si>
    <t>"Некбой Элшод"ФХ</t>
  </si>
  <si>
    <t>"Тўрақул бобо"ФХ</t>
  </si>
  <si>
    <t>"Катта оқмачит боғлари"ФХ</t>
  </si>
  <si>
    <t>"Рахмат бобо"ФХ</t>
  </si>
  <si>
    <t>"Бахтиёр ота кластер"ФХ</t>
  </si>
  <si>
    <t xml:space="preserve">"Работ тех хизмат"ФХ </t>
  </si>
  <si>
    <t>"Бошбулоқ"ФХ</t>
  </si>
  <si>
    <t>"Сунбул агро инвест"ФХ</t>
  </si>
  <si>
    <t>"Севара опа"ФХ</t>
  </si>
  <si>
    <t>"Ариқ ошган ғаллазори"ФХ</t>
  </si>
  <si>
    <t>"Ахчабсой боғлари"ФХ</t>
  </si>
  <si>
    <t>"Урганжи Буюқ мемори"ФХ</t>
  </si>
  <si>
    <t>"Бегзод Мамарасулов"ФХ</t>
  </si>
  <si>
    <t>"Баракали янгиработ"ФХ</t>
  </si>
  <si>
    <t>"Марди Ота"ФХ</t>
  </si>
  <si>
    <t>"Маматов Ирисбой"ФХ</t>
  </si>
  <si>
    <t>"Шоди Олқоров"ФХ</t>
  </si>
  <si>
    <t>"Низомиддин бобо узумзорлари"ФХ</t>
  </si>
  <si>
    <t>"Тикгаза"ФХ</t>
  </si>
  <si>
    <t>"Мойли камар"ФХ</t>
  </si>
  <si>
    <t>"Зармитан голдинг"МЧЖ</t>
  </si>
  <si>
    <t>"Жасур Толмас"ФХ</t>
  </si>
  <si>
    <t>"Шунқор бобо"ФХ</t>
  </si>
  <si>
    <t>"Абдулахат ота"ФХ</t>
  </si>
  <si>
    <t>"Чорвадор Холбой бобо"ФХ</t>
  </si>
  <si>
    <t>"Нурли замин қут барака"ФХ</t>
  </si>
  <si>
    <t>"Салим бобо"ФХ</t>
  </si>
  <si>
    <t>"Яловбардор"МЧЖ</t>
  </si>
  <si>
    <t>"Неъматулла ота боғлари"ФХ</t>
  </si>
  <si>
    <t>"Янги турмуш сойлари"ФХ</t>
  </si>
  <si>
    <t>"Сўлим Чорбоғ"ФХ</t>
  </si>
  <si>
    <t>"Ғиёс Илёс Жозилов"ФХ</t>
  </si>
  <si>
    <t>"Нурли ариқошган"ФХ</t>
  </si>
  <si>
    <t xml:space="preserve">"Шамс темур ғаллазори"ФХ </t>
  </si>
  <si>
    <t>"Интизор гранд транс"МЧЖ</t>
  </si>
  <si>
    <t>"Юқори сарой авто"МЧЖ</t>
  </si>
  <si>
    <t>"TOVMUROT OTA SERVIS"оилавий корхонаси</t>
  </si>
  <si>
    <t>"Эгамов Дилшод"ФХ</t>
  </si>
  <si>
    <t>"Жўш Умид Обод боғлари"ФХ</t>
  </si>
  <si>
    <t>"Бекмухаммад Қўшанов"ФХ</t>
  </si>
  <si>
    <t>"Эшпўлат"ФХ</t>
  </si>
  <si>
    <t>"Ободсой тонги"ФХ</t>
  </si>
  <si>
    <t>"Ботир али агро сервис"ФХ</t>
  </si>
  <si>
    <t>"Олтинсой Ободсой"ФХ</t>
  </si>
  <si>
    <t>"Xirmon city"МЧЖ</t>
  </si>
  <si>
    <t>"Сахий бекбарака"МЧЖ</t>
  </si>
  <si>
    <t>"IDEAL TEXNO MIR INVEST"МЧЖ</t>
  </si>
  <si>
    <t>"Нарпай сазани"ФХ</t>
  </si>
  <si>
    <t>"Нарпай эко фруит"ФХ</t>
  </si>
  <si>
    <t>"Нарпай табобати"ХК</t>
  </si>
  <si>
    <t>"Шохи давлат нур"МЧЖ</t>
  </si>
  <si>
    <t>"Элёр мунчоқ чойхонаси"ХК</t>
  </si>
  <si>
    <t>"Нарпай нур орзу"ФХ</t>
  </si>
  <si>
    <t>"NILUFAR NOMOZOVA SHIFO MASKANI"ХК</t>
  </si>
  <si>
    <t>"Нурбулоқ мусаффо диёр"МЧЖ</t>
  </si>
  <si>
    <t>"NUROBOD AGRO KIMYO"МЧЖ</t>
  </si>
  <si>
    <t>"CHINGIZ DILSHODOVICH"ФХ</t>
  </si>
  <si>
    <t>"Абдулазиз Унверсал" МЧЖ</t>
  </si>
  <si>
    <t>"Анжирли мева сабзавот инвестмен"МЧЖ</t>
  </si>
  <si>
    <t>"Келдияр Сазғон боғлари"МЧЖ</t>
  </si>
  <si>
    <t>"Алим бобо боғи"МЧЖ</t>
  </si>
  <si>
    <t>"Ғаллакор полизлари"МЧЖ</t>
  </si>
  <si>
    <t>"Нуробод Гулобод боғи ширин"МЧЖ</t>
  </si>
  <si>
    <t>"Олтинсой узуми"МЧЖ</t>
  </si>
  <si>
    <t>"Асилбек Лочинбек урикзори"МЧЖ</t>
  </si>
  <si>
    <t>"Хожи она янгиобод замини"ФХ</t>
  </si>
  <si>
    <t>"Тепақул Хусанбобо чашмаси"ФХ</t>
  </si>
  <si>
    <t>"Санжар нурбек боғзори"МЧЖ</t>
  </si>
  <si>
    <t xml:space="preserve"> "XUMO BAXT BARAKA 77"ОК</t>
  </si>
  <si>
    <t xml:space="preserve">"HASAN HUSAN DON MARKET"МЧЖ </t>
  </si>
  <si>
    <t>"NURMURODOVA JAMILA 59"ОК</t>
  </si>
  <si>
    <t>"Асилбек Шоира Дил Суз"НТМ</t>
  </si>
  <si>
    <t>"LOYISH HUMOYUN OMAD"МЧЖ</t>
  </si>
  <si>
    <t>"OZODBEK DILMUROD SAVDO"ОК</t>
  </si>
  <si>
    <t xml:space="preserve">"Фарид"ХК </t>
  </si>
  <si>
    <t>"IYMONA SOF PARRANDA"МЧЖ</t>
  </si>
  <si>
    <t>"SAMIRBEK TEMURBEK SAVDO MARKAZI"ХК</t>
  </si>
  <si>
    <t>"FARANGIZ SAVDO SERVIS"ОК</t>
  </si>
  <si>
    <t xml:space="preserve"> "FARM ALMAZ"МЧЖ</t>
  </si>
  <si>
    <t>"HUMOYUN BAXT FAYZ"МЧЖ</t>
  </si>
  <si>
    <t xml:space="preserve">"ISLOMBEK SHAXBOZ MEBEL"МЧЖ </t>
  </si>
  <si>
    <t>"SIROJ AZIZ OMAD"OK</t>
  </si>
  <si>
    <t xml:space="preserve"> "DISINFECTOR PROFESSIONAL"ХК</t>
  </si>
  <si>
    <t>"PARADISE WHITE GOLD TEXTILE"МЧЖ</t>
  </si>
  <si>
    <t>"Элита Бошоқ далалари"ФХ</t>
  </si>
  <si>
    <t>"Феруз Фаёз Юнайтед Гроуп"МЧЖ</t>
  </si>
  <si>
    <t>"Мехр Шифо Медик"ОК</t>
  </si>
  <si>
    <t>"Бахтиёр пластикс"МЧЖ</t>
  </si>
  <si>
    <t xml:space="preserve">"Фарход-Дилфуза дента сервис"МЧЖ </t>
  </si>
  <si>
    <t>"MMR DILSHOD TRANS"МЧЖ</t>
  </si>
  <si>
    <t xml:space="preserve">"Хартанг стандарт нон"ХК </t>
  </si>
  <si>
    <t>"ABDSADIQOV"OK</t>
  </si>
  <si>
    <t xml:space="preserve">"XERITAJ BIZNES"ОК </t>
  </si>
  <si>
    <t>"Сервис Хусусий Биолаботория"ХК</t>
  </si>
  <si>
    <t>"Global Kans"МЧЖ</t>
  </si>
  <si>
    <t>"CHICAGO MAKTABI"МЧЖ</t>
  </si>
  <si>
    <t>"Мироншоҳ Муҳаммаджон Тренд"МЧЖ</t>
  </si>
  <si>
    <t xml:space="preserve">"Темурмалик строй"МЧЖ </t>
  </si>
  <si>
    <t xml:space="preserve">"Диёрбек Юлдуз савдо файз"МЧЖ </t>
  </si>
  <si>
    <t>"NILUFAR SAFIYA SUNNAT"ОК</t>
  </si>
  <si>
    <t xml:space="preserve"> "PASTDARG`OM AGROSOY GARDENS"ФХ</t>
  </si>
  <si>
    <t>"Чарос Агро узумлари"ФХ</t>
  </si>
  <si>
    <t>"Сахроий караб мавзий"ФХ</t>
  </si>
  <si>
    <t xml:space="preserve">"VRIN VEST"МЧЖ </t>
  </si>
  <si>
    <t>"Исломжон Мухаммадали Курбоновлар"ОК</t>
  </si>
  <si>
    <t>"Қўшчинор Чинорлари Транс Сервис"МЧЖ</t>
  </si>
  <si>
    <t>"NURAFSHON"BIOLABORATORIYA МЧЖ</t>
  </si>
  <si>
    <t>"Биоховренко"МЧЖ</t>
  </si>
  <si>
    <t>"EKSPRES KELAJAGI FAYZLI TONG"МЧЖ</t>
  </si>
  <si>
    <t xml:space="preserve">"ISOBEK OMAD BARAKA FAYZI"МЧЖ </t>
  </si>
  <si>
    <t>"Шохбек Нозима"ОК</t>
  </si>
  <si>
    <t>"Санжар Шукрона"МЧЖ</t>
  </si>
  <si>
    <t>"Техника Мул хосил гарови"МЧЖ</t>
  </si>
  <si>
    <t>"XAKIMOV BAXODIR PARRANDASI"ФХ</t>
  </si>
  <si>
    <t>"Пахтачи Ташкилий Авто"МЧЖ</t>
  </si>
  <si>
    <t>"Оқтепа Нур Транс"МЧЖ</t>
  </si>
  <si>
    <t>"Мухаббат Она Абубакр"МЧЖ</t>
  </si>
  <si>
    <t>"Шамшод Шодиёна Нур"ФХ</t>
  </si>
  <si>
    <t>"Зарафшон Сархил Меваси"Ф/Х</t>
  </si>
  <si>
    <t>"Сардор Илғор Пахтакор"ФХ</t>
  </si>
  <si>
    <t>"Ахмедов Наврўзжон Чорвачилик"Ф/Х</t>
  </si>
  <si>
    <t>"Нуршод Давлат"МЧЖ</t>
  </si>
  <si>
    <t>"EDITION TEXTILE"МЧЖ</t>
  </si>
  <si>
    <t>"JASUR JAVOXIR SAVDO"МЧЖ</t>
  </si>
  <si>
    <t>"PRESTIJ MED"МЧЖ</t>
  </si>
  <si>
    <t>"ST standart"МЧЖ</t>
  </si>
  <si>
    <t>"AXROROV ANISJON"ФХ</t>
  </si>
  <si>
    <t>"KAMOLOV MAXMATQUL BOG'LARI"ФХ</t>
  </si>
  <si>
    <t>"Chashma Invest"МЧЖ</t>
  </si>
  <si>
    <t>"MOTRID AGRO-STROY"МЧЖ</t>
  </si>
  <si>
    <t>"Ametist biznes savdo"хусусий корхона</t>
  </si>
  <si>
    <t>"BOG'I AZIZJON OBIDOV"ФХ</t>
  </si>
  <si>
    <t>"GULOBOD SAXOVAT AGRO"ФХ</t>
  </si>
  <si>
    <t>"DAVRONOV HASAN AGRO SAX"ФХ</t>
  </si>
  <si>
    <t>"OCHILOV SHODIQUL RAXMONOVICH"ФХ</t>
  </si>
  <si>
    <t>"JALILOVA XURRAMOY BOG'LARI"ФХ</t>
  </si>
  <si>
    <t>"SAVLAT AGRO MEVA SAXOVATI"ФХ</t>
  </si>
  <si>
    <t>"MAHMUDOV UMEDJON BOG`LARI"ФХ</t>
  </si>
  <si>
    <t>"MAJIDOV XALIL MIX"ФХ</t>
  </si>
  <si>
    <t>"Джужная Семя"ОК</t>
  </si>
  <si>
    <t xml:space="preserve">"Абдурауф Давронов"ФХ </t>
  </si>
  <si>
    <t>"ROHAT FAMILY STAR"ОК</t>
  </si>
  <si>
    <t>"SUXROB XODJAEV SUBXONOVICH"ФХ</t>
  </si>
  <si>
    <t>"HABIB MARXABO UZUMZORLARI"ФХ</t>
  </si>
  <si>
    <t>"UTAMURODOV BAHODIR UZUM A"ФХ</t>
  </si>
  <si>
    <t>"SHUXRAT BAXRIEV QURILISH SERVIS"МЧЖ</t>
  </si>
  <si>
    <t>"Хум-Дон"ХИЧФ</t>
  </si>
  <si>
    <t>"NORQULOV DIYORJON"ФХ</t>
  </si>
  <si>
    <t>"ZAYNIYEV LUTFILLO UZUMLAR"ФХ</t>
  </si>
  <si>
    <t xml:space="preserve">"Royal Palace Samarkand"МЧЖ   </t>
  </si>
  <si>
    <t>"PAPER TRADING XXX"МЧЖ</t>
  </si>
  <si>
    <t>"З.П.А."МЧЖ</t>
  </si>
  <si>
    <t>"Илхом Мардонов"OK</t>
  </si>
  <si>
    <t>"ANISA HELIDA METAL PRODUCTS"МЧЖ</t>
  </si>
  <si>
    <t>"AUTO BRILLIANT FUTURE"МЧЖ</t>
  </si>
  <si>
    <t xml:space="preserve">"SILK VOYAGE"МЧЖ </t>
  </si>
  <si>
    <t>"Кабобчи-90"ОК</t>
  </si>
  <si>
    <t>"SOLE VITA"МЧЖ</t>
  </si>
  <si>
    <t>"Салмон лаззат "ОК</t>
  </si>
  <si>
    <t>"DIL-SHIFO NUR PHARM"МЧЖ</t>
  </si>
  <si>
    <t>"Samarqand hamkor trans"МЧЖ</t>
  </si>
  <si>
    <t>"MUSO TIBBIYOT"МЧЖ</t>
  </si>
  <si>
    <t>"ZIYODA OMAD TRANS"OK</t>
  </si>
  <si>
    <t>"ХУРШЕДА НАСИМОВА"МЧЖ</t>
  </si>
  <si>
    <t>"SAMARKAND TEXNO GAZ OIL "МЧЖ</t>
  </si>
  <si>
    <t>"INEXLAB"МЧЖ</t>
  </si>
  <si>
    <t>"Kareta Trans"МЧЖ</t>
  </si>
  <si>
    <t>"MOTRID BABY CITY"ХК</t>
  </si>
  <si>
    <t>"Ширин Аслзода"МЧЖ</t>
  </si>
  <si>
    <t>"Turon autsorsing buxgalteriya"МЧЖ</t>
  </si>
  <si>
    <t xml:space="preserve">"POKIZA DENTA"МЧЖ </t>
  </si>
  <si>
    <t>"ВМ ТЕХ"МЧЖ</t>
  </si>
  <si>
    <t xml:space="preserve">"Прогресс финанс"МЧЖ       </t>
  </si>
  <si>
    <t>"VIA STATUS SYSTEMS"ОК</t>
  </si>
  <si>
    <t xml:space="preserve">"Narzulla Ximoya Servis"XK </t>
  </si>
  <si>
    <t>"O''ktam-Jaxon Farm"МЧЖ</t>
  </si>
  <si>
    <t>"Хиёбон маркази"МЧЖ</t>
  </si>
  <si>
    <t>"XAMZA STORY PLUS 777"МЧЖ</t>
  </si>
  <si>
    <t>"XONDAMIR PREMIUM BUILDINGS"МЧЖ</t>
  </si>
  <si>
    <t>"XON LUX MEBEL"OK</t>
  </si>
  <si>
    <t>"SIYOB SHAVKAT ORZU" ф/х</t>
  </si>
  <si>
    <t>"GAYRATBOBO BOG`I"ФХ</t>
  </si>
  <si>
    <t>"Вулкандс"МЧЖ</t>
  </si>
  <si>
    <t>"Сайфихон ота авто тех кўрик"МЧЖ</t>
  </si>
  <si>
    <t>"FITNESS CLUB EVEREST"МЧЖ</t>
  </si>
  <si>
    <t>"Капитал инвести импорт экспорт"МЧЖ</t>
  </si>
  <si>
    <t>"Комилжон"ОК</t>
  </si>
  <si>
    <t>"XONDAMIR BINOKOR SERVIS"МЧЖ</t>
  </si>
  <si>
    <t>"MURODILLO UNIVERSAL  SAVDO"МЧЖ</t>
  </si>
  <si>
    <t>"Негматов Шодмон Сохибкор"ФХ</t>
  </si>
  <si>
    <t>"MANSUROV FARRUX SERVIS"ХК</t>
  </si>
  <si>
    <t>"SHAXNOZA -777"МЧЖ</t>
  </si>
  <si>
    <t>"BEKZODJON RUSTAMJON"ҚК</t>
  </si>
  <si>
    <t>"BAXTIGUL-TEKSTEL"МЧЖ</t>
  </si>
  <si>
    <t>"SAYQAL GOLD"МЧЖ</t>
  </si>
  <si>
    <t>"SHAFOAT ONA DILRABO"OK</t>
  </si>
  <si>
    <t>"SURAYYO - MED SHIFO"МЧЖ</t>
  </si>
  <si>
    <t>"SEBASH"ХК</t>
  </si>
  <si>
    <t>"AKFA-LEADER"МЧЖ</t>
  </si>
  <si>
    <t>"ASL SIFAT UNVERSAL DIZAYN SERVIS"МЧЖ</t>
  </si>
  <si>
    <t>"UNIVERSAL MOBILE NET"МЧЖ</t>
  </si>
  <si>
    <t>"NODIR DILMURODOV SERVICE"МЧЖ</t>
  </si>
  <si>
    <t>"NURONIY MINI FUTBOL"МЧЖ</t>
  </si>
  <si>
    <t>"AZIZ-ALI-AMON"ОК</t>
  </si>
  <si>
    <t>"SHERZOD-NIZOMOV"ХК</t>
  </si>
  <si>
    <t>"MADANIYAT SINOV GAZ"МЧЖ</t>
  </si>
  <si>
    <t xml:space="preserve">"ASMIRA ANGEL"НОУ </t>
  </si>
  <si>
    <t>"NEGMATILLO BOBO  MED SERVIS"МЧЖ</t>
  </si>
  <si>
    <t>"ODILOVA SOHIBA BAXRONOVNA"XK</t>
  </si>
  <si>
    <t>"Бахрин камсар бизнес барака"ОК</t>
  </si>
  <si>
    <t>"Натурал Драй Фруитс"ХК</t>
  </si>
  <si>
    <t xml:space="preserve">"Мавлон Сифатли алока"МЧЖ </t>
  </si>
  <si>
    <t>"KARIMBEK NUR TEXTIL"МЧЖ</t>
  </si>
  <si>
    <t>"Сариқтепа жилоси"ФХ</t>
  </si>
  <si>
    <t>"Ургут ИЧК"МЧЖ</t>
  </si>
  <si>
    <t>"DODIBOBO"МЧЖ</t>
  </si>
  <si>
    <t>"FARMON BEBAHO TILLO DALASI"ФХ</t>
  </si>
  <si>
    <t>"VATKAN BIZNES HAMKOR"ФХ</t>
  </si>
  <si>
    <t>"IBOD XON YUSUF BEK"ФХ</t>
  </si>
  <si>
    <t>"Pulat Eshonqul Shavkat"ФХ</t>
  </si>
  <si>
    <t>"Rabbim Prestij"XK</t>
  </si>
  <si>
    <t>"BODOMOV BEGIZOD BAXRIYEVICH AGROZAMIN DALASI"ФХ</t>
  </si>
  <si>
    <t>"Жўрабек Кимё"МЧЖ
(Ургут Само Агро Стар МЧЖ)</t>
  </si>
  <si>
    <t>"BAXRIN AGROVET STAR"МЧЖ</t>
  </si>
  <si>
    <t>"Нурали ражаб сафармурод расул"ФХ</t>
  </si>
  <si>
    <t>"Boy-Tub sajarasi"ФХ</t>
  </si>
  <si>
    <t>"BAXROMJON MED FARM NUR"XK</t>
  </si>
  <si>
    <t>"ESHBOY XADICHA KOMILA NURLARI"ФХ</t>
  </si>
  <si>
    <t>"УРГУТ ЗАМИН"МЧЖ</t>
  </si>
  <si>
    <t>"REAL SHOHRUX"ХК</t>
  </si>
  <si>
    <t xml:space="preserve">"САРДОРХОН ФАТХУДДИНХОН"ХК  </t>
  </si>
  <si>
    <t>"MARDON - SHOH"ХК</t>
  </si>
  <si>
    <t>"Жабборов Шермахмат Боғлари"ФХ</t>
  </si>
  <si>
    <t>"Маданият маскани"ХСИЧФ</t>
  </si>
  <si>
    <t xml:space="preserve">"Бобомирзо ота боғи"фермер хўжалиги </t>
  </si>
  <si>
    <t>"Оқтош АКМ"ХК</t>
  </si>
  <si>
    <t>"Сазоғон Аброрбек чорваси"МЧЖ</t>
  </si>
  <si>
    <t>"ENDO VASKULYAR UFF"МЧЖ</t>
  </si>
  <si>
    <t>"SAM SILVER SHOH"МЧЖ</t>
  </si>
  <si>
    <t>"ZAXROXONIM RAXIMAXONIM"МЧЖ</t>
  </si>
  <si>
    <t>"ZAR OLTIN PILLA"МЧЖ</t>
  </si>
  <si>
    <t>"METIN BUSINESS FRUITS"МЧЖ</t>
  </si>
  <si>
    <t>"Жомбой Наслли Қуён"МЧЖ</t>
  </si>
  <si>
    <t>"MAC COLDO"МЧЖ</t>
  </si>
  <si>
    <t>"SAMARKAND GOLDEN COLORS"МЧЖ</t>
  </si>
  <si>
    <t>"MAR-MAX HOLDING INVEST"МЧЖ</t>
  </si>
  <si>
    <t>"NAVRO'Z NASHIDASI"OK</t>
  </si>
  <si>
    <t>"MUQIMTOSH"МЧЖ</t>
  </si>
  <si>
    <t>"Темир келажак файз"МЧЖ</t>
  </si>
  <si>
    <t>"JAXONGIRJON SAVDOSI"МЧЖ</t>
  </si>
  <si>
    <t>"Shukurullo Avtoshox bekat"ФХ</t>
  </si>
  <si>
    <t>"Best Smart city elektronics"МЧЖ</t>
  </si>
  <si>
    <t>"Гулистон омад барака"МЧЖ</t>
  </si>
  <si>
    <t>"Vergin gold invest"ХК</t>
  </si>
  <si>
    <t xml:space="preserve">"ZARAFSHON IDEAL SERVIS"МЧЖ </t>
  </si>
  <si>
    <t>"Sodiqjon Qo'rg'on"МЧЖ</t>
  </si>
  <si>
    <t>"Классик самкат"МЧЖ</t>
  </si>
  <si>
    <t>"Zarafshon tekstil"МЧЖ</t>
  </si>
  <si>
    <t xml:space="preserve">"YI-DE MINING COMPANY"МЧЖ ХК </t>
  </si>
  <si>
    <t>"Инновацион боғдорчилик"ФХ</t>
  </si>
  <si>
    <t>"Диамонд Классик сервис"МЧЖ</t>
  </si>
  <si>
    <t>"Миранкул Газ Сервис"МЧЖ</t>
  </si>
  <si>
    <t>"Samarkand Milk"МЧЖ шаклидаги агрофирма</t>
  </si>
  <si>
    <t>"YOMATO"МЧЖ</t>
  </si>
  <si>
    <t>"XXI BREAD FACTORY"МЧЖ</t>
  </si>
  <si>
    <t>"PRESTIJ DON"МЧЖ</t>
  </si>
  <si>
    <t>"Олтин тупроқ инвест"МЧЖ</t>
  </si>
  <si>
    <t xml:space="preserve">"Dong Liu qurilish materiallari kompaniyasi"МЧЖ ҚК </t>
  </si>
  <si>
    <t>"Челак қурилиш моллари сервис"МЧЖ</t>
  </si>
  <si>
    <t xml:space="preserve">"BLESSED AGRO OIL"МЧЖ </t>
  </si>
  <si>
    <t>"Дилрабо"МЧЖ</t>
  </si>
  <si>
    <t>"BUNYODKOR OBOD PASTDARGOM"ДУК</t>
  </si>
  <si>
    <t>"ALFATHERM PLAST"МЧЖ</t>
  </si>
  <si>
    <t>"Башорат Зумрад Савдо Сервис"МЧЖ</t>
  </si>
  <si>
    <t>"Файз Нур Парранда"ОК</t>
  </si>
  <si>
    <t>"Пахтачи Родник ёғ"МЧЖ</t>
  </si>
  <si>
    <t>"Мадина Савдо Белгиси"ХК</t>
  </si>
  <si>
    <t>"General Technology Engeneering"МЧЖ</t>
  </si>
  <si>
    <t>"Бинокор"МЧЖ</t>
  </si>
  <si>
    <t>"ASIA CARPET TEXTIL"МЧЖ</t>
  </si>
  <si>
    <t>"SHERZOD FRUITS BOX"МЧЖ</t>
  </si>
  <si>
    <t>"Имроншох мироқул парранда"МЧЖ</t>
  </si>
  <si>
    <t>"Регистон Метал Проф"МЧЖ</t>
  </si>
  <si>
    <t>"NASIBAHANIM HOTEL"МЧЖ</t>
  </si>
  <si>
    <t>"SAMARKAND NASLLI PILLA URUG -CHILIGI STANSIYASI"МЧЖ</t>
  </si>
  <si>
    <t>"AZIYA DOR REM STROY STANDART"МЧЖ</t>
  </si>
  <si>
    <t xml:space="preserve">"Jayxun"МЧЖ </t>
  </si>
  <si>
    <t>"MAROCAN MOSAIC"МЧЖ</t>
  </si>
  <si>
    <t xml:space="preserve">"MIDAS PLASTICS"МЧЖ </t>
  </si>
  <si>
    <t>"Билол Унверсал савдо"МЧЖ</t>
  </si>
  <si>
    <t>"АгроЛизинг Самарканд"МЧЖ</t>
  </si>
  <si>
    <t>"MAKS REAL STROY INVEST"МЧЖ</t>
  </si>
  <si>
    <t xml:space="preserve">"DIAMOND HITECH"МЧЖ </t>
  </si>
  <si>
    <t>"IDEAL ELEKTRO LYUKS"МЧЖ</t>
  </si>
  <si>
    <t>"YOQUBXON AZIYA STAR"МЧЖ</t>
  </si>
  <si>
    <t>"EVRO STROY ELEGANT"МЧЖ</t>
  </si>
  <si>
    <t>"Қахрамон Ахмедов Наби бобо"ФХ</t>
  </si>
  <si>
    <t>"SAM-FERRE"МЧЖ</t>
  </si>
  <si>
    <t>"Пет Агро Оил"МЧЖ</t>
  </si>
  <si>
    <t>"Building Fitting Plast"МЧЖ</t>
  </si>
  <si>
    <t>"Ургут ЛДСП"МЧЖ</t>
  </si>
  <si>
    <t>"VIP STYLE SHOES"МЧЖ</t>
  </si>
  <si>
    <t>"Ургут текистил"МЧЖ</t>
  </si>
  <si>
    <t>"Азия Гранд Лет"МЧЖ</t>
  </si>
  <si>
    <t>"Замин травел"МЧЖ</t>
  </si>
  <si>
    <t>"Бахт полимер"ҚК</t>
  </si>
  <si>
    <t>"SAM MEGA NUR"МЧЖ</t>
  </si>
  <si>
    <t>"Наим Диёрбек Кишмиш боғлари"ФХ</t>
  </si>
  <si>
    <t>"NIHOL UNIVERSAL SHOES"МЧЖ</t>
  </si>
  <si>
    <t>"TOJMAHAL AZIA PLAST"МЧЖ</t>
  </si>
  <si>
    <t>"Sam-ferre"XК</t>
  </si>
  <si>
    <t>"Olmos Dur Farm"МЧЖ</t>
  </si>
  <si>
    <t>"SMART UNION"МЧЖ</t>
  </si>
  <si>
    <t>"DE PARI SAMARQAND"МЧЖ</t>
  </si>
  <si>
    <t>"HYUNDAI AUTO SAMARKAND"МЧЖ</t>
  </si>
  <si>
    <t>"Шохрухбек"МЧЖ</t>
  </si>
  <si>
    <t>"ZARAFSHON SANOAT QURILISH MATERIALLARI"OK</t>
  </si>
  <si>
    <t>"MEBEL LUX"МЧЖ</t>
  </si>
  <si>
    <t>"TOXIR BOBO NTI"МЧЖ</t>
  </si>
  <si>
    <t>"GRAND SAMARKAND SUPERIOR"МЧЖ</t>
  </si>
  <si>
    <t>"GOLD SPACER SERVIS"МЧЖ</t>
  </si>
  <si>
    <t>"BEHRUZ BARAKA PLAST"МЧЖ</t>
  </si>
  <si>
    <t>"NARPAY MIRZO YULDOSHEV"XK</t>
  </si>
  <si>
    <t>"DIAMOND PETROL"МЧЖ ҚК</t>
  </si>
  <si>
    <t>"SOGDA QURILISH"МЧЖ</t>
  </si>
  <si>
    <t>"DILBAR SIFAT-URUG‘ TAMORQA XIZMAT" МЧЖ</t>
  </si>
  <si>
    <t>"SAM CARPET TEXTIL"МЧЖ</t>
  </si>
  <si>
    <t>"IQBOL UMIDJON"МЧЖ</t>
  </si>
  <si>
    <t>"SULTAN GOLDEN TRANS"МЧЖ</t>
  </si>
  <si>
    <t>"ASR FAYZ STROY"МЧЖ</t>
  </si>
  <si>
    <t>"A’ZAM AZAMAT AGRO"ФХ</t>
  </si>
  <si>
    <t>"SALOXIDDIN SAVDO SERVIS"МЧЖ</t>
  </si>
  <si>
    <t>"MURODBEK PLUS"МЧЖ</t>
  </si>
  <si>
    <t>"REGISTON METALL BARAKA"МЧЖ</t>
  </si>
  <si>
    <t>"ISTIQLOL SHU’LASI"ФX</t>
  </si>
  <si>
    <t>"SAMARQAND EXPRESS PLAST"МЧЖ</t>
  </si>
  <si>
    <t>"SAM VAVILON TEKS"МЧЖ</t>
  </si>
  <si>
    <t>"SAM ELIT BUILDINGS"МЧЖ</t>
  </si>
  <si>
    <t>"Sam Fos"МЧЖ</t>
  </si>
  <si>
    <t>"SANGZAR TOSH"МЧЖ</t>
  </si>
  <si>
    <t>"Рейҳан плаза"МЧЖ</t>
  </si>
  <si>
    <t>"ХМ ҚМК - 391"МЧЖ</t>
  </si>
  <si>
    <t>"Аминова Махсуда"ОК</t>
  </si>
  <si>
    <t>"URGUT DIONER"XK</t>
  </si>
  <si>
    <t>"XUDOYBERDI SATTOR TEKSTIL"МЧЖ</t>
  </si>
  <si>
    <t>"Гектор Барис"хк</t>
  </si>
  <si>
    <t>"Жамол Исмоил боғлари"ФХ</t>
  </si>
  <si>
    <t>"Иштихон интер сервис"МЧЖ</t>
  </si>
  <si>
    <t>"Қўшҳовуз"МЧЖ</t>
  </si>
  <si>
    <t>"Мехрангиз транс"МЧЖ</t>
  </si>
  <si>
    <t xml:space="preserve">"Asian Logistic Centre"МЧЖ  </t>
  </si>
  <si>
    <t>"KHAN HOTEL"МЧЖ</t>
  </si>
  <si>
    <t>"Ал Муин"МЧЖ</t>
  </si>
  <si>
    <t>"NORMAXMAT" МЧЖ</t>
  </si>
  <si>
    <t>"Омад" ф/х</t>
  </si>
  <si>
    <t>Иш ўрни</t>
  </si>
  <si>
    <t>Қурилиш ишларида</t>
  </si>
  <si>
    <t>Иш ўринлари</t>
  </si>
  <si>
    <t>Мониторинг куни</t>
  </si>
  <si>
    <t>Зироат банк</t>
  </si>
  <si>
    <t>Tenge Bank</t>
  </si>
  <si>
    <t>шундан</t>
  </si>
  <si>
    <t>Дорихона фаолиятини кенгайтириш</t>
  </si>
  <si>
    <t>Омборхона ташкил этиш</t>
  </si>
  <si>
    <t>Озиқ-овқат дўкони ташкил этиш</t>
  </si>
  <si>
    <t>Пахтани қайта ишлашни ташкил этиш</t>
  </si>
  <si>
    <t>Ҳаммом ташкил этиш</t>
  </si>
  <si>
    <t>Профнастил ишлаб чиқаришни ташкил этиш</t>
  </si>
  <si>
    <t xml:space="preserve">Умумий овқатланишни ташкил этиш </t>
  </si>
  <si>
    <t>Қўшимча</t>
  </si>
  <si>
    <t>"GRAND ASAL" ОК</t>
  </si>
  <si>
    <t>"GRAND ASAL" ресторани ташкил этиш</t>
  </si>
  <si>
    <t>"MOTRID DISTRIBUTION FOODS" МЧЖ</t>
  </si>
  <si>
    <t>Супер маркет ташкил қилиш</t>
  </si>
  <si>
    <t>"NOVA STYLE" МЧЖ</t>
  </si>
  <si>
    <t>Майиший техника савдоси дўкони ташкил қилиш</t>
  </si>
  <si>
    <t>"SAM-SIFAT PLUS" МЧЖ</t>
  </si>
  <si>
    <t>"SHAYDO MED KLINIK" МЧЖ</t>
  </si>
  <si>
    <t>Косметология маркази ташкил этиш</t>
  </si>
  <si>
    <t>"Қувончбекнинг чорваси" ФХ</t>
  </si>
  <si>
    <t>"URG-TAJ" ҚК МЧЖ</t>
  </si>
  <si>
    <t>Гилам ва гилам маҳсулотлари ишлаб чиқариш 1-босқич</t>
  </si>
  <si>
    <t>"ROYAL ALUMINIUM" МЧЖ</t>
  </si>
  <si>
    <t>Ҳар хил турдаги ошхона идишлари ишлаб чиқариш</t>
  </si>
  <si>
    <t>"SAM GOLDEN GROUP 777" МЧЖ</t>
  </si>
  <si>
    <t>Шебекн ишлаб чиқариш фаолиятини ташкил этиш</t>
  </si>
  <si>
    <t>ЯТТ "Юнусова Раззоқой Хурматовна"</t>
  </si>
  <si>
    <t>"XUMOYINBOBOJON" МЧЖ</t>
  </si>
  <si>
    <t>Тикувчилик цехи ҳамда қандолат маҳсулотлари ишлаб чиқариш</t>
  </si>
  <si>
    <t>"ZAR MED FARM TRAD" ХК</t>
  </si>
  <si>
    <t>"SAMARQAND LAZIZ ANIS BARAKA" МЧЖ</t>
  </si>
  <si>
    <t>"REGISTON YUKSALISH SARI" ХК</t>
  </si>
  <si>
    <t>"LEGEND SUPER GRAND" МЧЖ</t>
  </si>
  <si>
    <t>"AZAMATOV JAVLONBEK GROUP" МЧЖ</t>
  </si>
  <si>
    <t>"ShERZOD" ФХ</t>
  </si>
  <si>
    <t>"URGUT FRUITS" ФХ</t>
  </si>
  <si>
    <t>"XAR QUVONCHDA ULUSHINGIZ BOR" ХК</t>
  </si>
  <si>
    <t>Тикувчилик хамда гўзаллик салони</t>
  </si>
  <si>
    <t>"Қоракўл ҳалол балиғи" ф/х</t>
  </si>
  <si>
    <t>"Нарпай агро бест таъминот" МЧЖ</t>
  </si>
  <si>
    <t>Ўсимликлар кленикасини ташкил этиш лойиҳасини кенгайтириш</t>
  </si>
  <si>
    <t>"Шерзод Нурзод Нурбек" ОК</t>
  </si>
  <si>
    <t>"Нарпай Нурилла ота" МЧЖ</t>
  </si>
  <si>
    <t>"UYRUGUL EKOLOGICAL MICRO SERVICE" МЧЖ</t>
  </si>
  <si>
    <t>Маданий дам олиш маркази фаолиятини кенгайтириш</t>
  </si>
  <si>
    <t>"AVTO LUX PLUS" МЧЖ</t>
  </si>
  <si>
    <t>Автомобиллараг техник хизмат кўрсатиш ва автосалон фаолиятини ташкил этиш</t>
  </si>
  <si>
    <t>"SAM NEW STYLE SHOES" МЧЖ</t>
  </si>
  <si>
    <t>Узумни кайта ишлаш ва музлаткич омборхонаси ташкил қилиш</t>
  </si>
  <si>
    <t>"AZIYA SUN STAR" МЧЖ</t>
  </si>
  <si>
    <t>"TURON DRIP-PLAST" МЧЖ</t>
  </si>
  <si>
    <t>Полиэтилен қувирлари ишлаб чиқаришни ташкил этиш</t>
  </si>
  <si>
    <t>ЯТТ "Сатторов Абдухамид"</t>
  </si>
  <si>
    <t>ЯТТ "Тилавов Наврўз"</t>
  </si>
  <si>
    <t>Савдо дўкони ва мини стадион ташкил этиш</t>
  </si>
  <si>
    <t>ЯТТ "Рузиев Комил"</t>
  </si>
  <si>
    <t>Токарлик утахонасини ташкил этиш</t>
  </si>
  <si>
    <t>ЯТТ "Олимов Шерзод"</t>
  </si>
  <si>
    <t>Савдо дўкона ташкил этиш</t>
  </si>
  <si>
    <t>ЯТТ "Жалилов Бегзод"</t>
  </si>
  <si>
    <t>"QOQSOY SAVDO BARAKASI" МЧЖ</t>
  </si>
  <si>
    <t>ЯТТ "Рузиев Обид"</t>
  </si>
  <si>
    <t>Автомобилларга теҳник хизмат кўрсатишни ташкил этиш</t>
  </si>
  <si>
    <t>"AZIZXON SAXOVATLI UZUMZORI" фермер хўжалиги</t>
  </si>
  <si>
    <t>ЯТТ "Рахмонова Хуршида"</t>
  </si>
  <si>
    <t>"FOX PIPES INNOVATION" МЧЖ</t>
  </si>
  <si>
    <t>Фиттинглар ҳамда гофра трубалар ишлаб чиқаришни ташкил этиш</t>
  </si>
  <si>
    <t xml:space="preserve">"MAXSUS SUV QURILISH" МЧЖ </t>
  </si>
  <si>
    <t>Қум-шағал аралашмасини қазиб олишни ташкил этиш</t>
  </si>
  <si>
    <t>"NUROBOD SARMOYA BEZNES" МЧЖ</t>
  </si>
  <si>
    <t>Пенаблок ва шлакоблок ишлаб чиқаришни ташкил этиш</t>
  </si>
  <si>
    <t>"Sazag'an qum servis" МЧЖ</t>
  </si>
  <si>
    <t>Қум каръерини ташкил этиш</t>
  </si>
  <si>
    <t>"NARPAY ZOXIR ZAHRO BOG`LARI" МЧЖ</t>
  </si>
  <si>
    <t>"Жомбой яшил чироқлари" МЧЖ</t>
  </si>
  <si>
    <t>"Осиё Мароқанд" МЧЖ</t>
  </si>
  <si>
    <t>Паррандачилик комплекси ташкил этиш.</t>
  </si>
  <si>
    <t>"O`LMASXON SIFAT BARAKA" оилавий корхонаси</t>
  </si>
  <si>
    <t>Қурилиш материаллари ишлаб чиқаришни ташкил этиш (гипс, мил, имулсия)</t>
  </si>
  <si>
    <t>ЯТТ "Сайитмуродова Хилола"</t>
  </si>
  <si>
    <t>IT  маркази ташкил этиш</t>
  </si>
  <si>
    <t>"ULUG'BEK DON UN NON SAVDO" МЧЖ</t>
  </si>
  <si>
    <t>Савдо дўкони ва нон махсулатлари ишлаб чиқаришни ташкил этиш</t>
  </si>
  <si>
    <t>"OBIDJON DARXON QURILISH" хусусий корхонаси</t>
  </si>
  <si>
    <t>"HASAN SHIFO" хусусий корхонаси</t>
  </si>
  <si>
    <t>Амбулатория,консерватив даволаш,диагностика ва маслаҳат,умумий жарроҳлик(кичик амбулатор хирургия) тиббий хизматларини ташкил этиш</t>
  </si>
  <si>
    <t>"Abdullayev Dustmurod Sultonovich" фермер хўжалиги</t>
  </si>
  <si>
    <t>"ZAFAR SIFAT MEBEL" оилавий корхонаси</t>
  </si>
  <si>
    <t>"ACARMAKSAN" МЧЖ хорижий корхонаси</t>
  </si>
  <si>
    <t>Томчилатиб суғориш учун филтр ускуналари ва полителин қувирлар ишлаб чиқаришни ташкил этиш</t>
  </si>
  <si>
    <t>ЧП "NISHON BAXT"</t>
  </si>
  <si>
    <t>Колбаса маҳсулотларини ишлаб чиқаришни кенгайтириш</t>
  </si>
  <si>
    <t xml:space="preserve">"Жомбой Наслли Қуён"МЧЖ </t>
  </si>
  <si>
    <t>Паррандачилик фаолиятни ривожлантириш</t>
  </si>
  <si>
    <t>ЯТТ "Эгамов Азамат"</t>
  </si>
  <si>
    <t>"HOTEL SHOHJAHON" МЧЖ</t>
  </si>
  <si>
    <t>"URGUT XUMO MEBEL" хусусий корхонаси</t>
  </si>
  <si>
    <t>"PRIME WATER" МЧЖ</t>
  </si>
  <si>
    <t>Соғломлаштириш ва сихатгох санатория мажмуасини ташкил этиш</t>
  </si>
  <si>
    <t>"EAST OIL" МЧЖ</t>
  </si>
  <si>
    <t xml:space="preserve">Ўсимлик ёғи ишлаб чиқаришни кенгайтириш </t>
  </si>
  <si>
    <t>"JM TECHNO" МЧЖ</t>
  </si>
  <si>
    <t>Ташаббускор Бабабеков Акбар</t>
  </si>
  <si>
    <t>"SAG AGRO " МЧЖ</t>
  </si>
  <si>
    <t>Кўчат маҳсулотларига эллинотлар ишлаб чиқариш</t>
  </si>
  <si>
    <t>Хизмат кўрсатиш фаолиятини ташкил этиш</t>
  </si>
  <si>
    <t>Автомойка ташкил қилиш</t>
  </si>
  <si>
    <t>Агромарказ ташкил этиш</t>
  </si>
  <si>
    <t>АЁҚШ фаолиятини кенгайтириш</t>
  </si>
  <si>
    <t>Маиший хизматни ташкил этиш</t>
  </si>
  <si>
    <t>Темир бетон маҳсулотлари ишлаб чиқаришни кенгайтириш</t>
  </si>
  <si>
    <t>Ориент Финанс банк</t>
  </si>
  <si>
    <t>"AFRUZA BAXT GOLD SERVIS" МЧЖ</t>
  </si>
  <si>
    <t>"DOSTONBEK INVEST GOLD SERVIS" МЧЖ</t>
  </si>
  <si>
    <t>"KELAJAK ZAMIN TAYYORLOV" МЧЖ</t>
  </si>
  <si>
    <t>"MAXMUDOVLAR" ОК</t>
  </si>
  <si>
    <t>Газобетон ишлаб чиқариш</t>
  </si>
  <si>
    <t>"NILUFAR TEKSTIL" МЧЖ</t>
  </si>
  <si>
    <t>"PAYARIQ CITY FAMILY MARKET" ОК</t>
  </si>
  <si>
    <t>'GREEN KING URGUT'' MЧЖ</t>
  </si>
  <si>
    <t>Пойабзал маҳсулотларини ишлаб чиқариш</t>
  </si>
  <si>
    <t>'JO'RAPTEPA BARAKA SAXOVATI'' MЧЖ</t>
  </si>
  <si>
    <t>Майший хизмат кўрсатишни ташкил этиш</t>
  </si>
  <si>
    <t>'URGUT QURILISH LOYIHA'' XK</t>
  </si>
  <si>
    <t>"Азизахон РухшонаНур" Х/К</t>
  </si>
  <si>
    <t>"Биноқул бобо нур" О/к</t>
  </si>
  <si>
    <t>Чорва учун ем ишлаб чиқариш</t>
  </si>
  <si>
    <t>"Гужумсой Келажаги буюк" хк</t>
  </si>
  <si>
    <t>"Нарпай Нигина Аслбек нури" хк</t>
  </si>
  <si>
    <t>Авто-тех хизмат ташкил этиш</t>
  </si>
  <si>
    <t>"Нарпай Строй дизайн" ХК</t>
  </si>
  <si>
    <t>Блок ва плиталар ишлаб чиқариш</t>
  </si>
  <si>
    <t>"Нарпай Элдош Чойхона" хк</t>
  </si>
  <si>
    <t>Умумий овқатланиш маскани ташкил этишйй</t>
  </si>
  <si>
    <t>"Темурбек Барака текситил Навоий" МЧЖ</t>
  </si>
  <si>
    <t>Текстиль маъсулотларини ишлаб чиқаришни ташкил эитш</t>
  </si>
  <si>
    <t>"Шахрам диёра нур" ХК</t>
  </si>
  <si>
    <t>Савдо дўкони ва автомобилларни ювиш</t>
  </si>
  <si>
    <t>"Янги сарой нонлари" МЧЖ</t>
  </si>
  <si>
    <t>ЯТТ "Рахимова Сурайё Рахматуллаевна"</t>
  </si>
  <si>
    <t>Миллий ширинликлар ишлаб чиқари</t>
  </si>
  <si>
    <t>Савдо ва маиший хизмат кўрсатиш мажмуаси ташкил этиш</t>
  </si>
  <si>
    <t>Нефтни қайта ишлашни кенгайтириш</t>
  </si>
  <si>
    <t>Асфалт ишлаб чиқаришни кенгайтириш</t>
  </si>
  <si>
    <t>KDP банк</t>
  </si>
  <si>
    <t>"ALCAN FINANCE AND INVESTMENTS" мчж</t>
  </si>
  <si>
    <t>"MURODULLO ASADBEK QURUVCHI" ОК</t>
  </si>
  <si>
    <t>Акфа ешик ромлари ишлаб чиқариш</t>
  </si>
  <si>
    <t>"STEKLOPROM"  ХК</t>
  </si>
  <si>
    <t>Бағдорчиликни ташкил этиш</t>
  </si>
  <si>
    <t>"LADOGA" МЧЖ</t>
  </si>
  <si>
    <t>Майший хизмат кўрсатиш шахобчаси ташкил этиш</t>
  </si>
  <si>
    <t>"SAMPLASTSERVIS" МЖЧ</t>
  </si>
  <si>
    <t>Акфа эшик ва ромлар ишлаб чиқариш</t>
  </si>
  <si>
    <t>"QURILISH LUX" МЧЖ</t>
  </si>
  <si>
    <t>Бетон ва бетон маҳсулотлари</t>
  </si>
  <si>
    <t>дам олиш маскани ташкил этиш</t>
  </si>
  <si>
    <t>"ZIYODA OMAD TRANS" МЧЖ</t>
  </si>
  <si>
    <t xml:space="preserve">Ёғ ишлаб чиқаришни кенгайтириш </t>
  </si>
  <si>
    <t>"EVRO AZIYA METALL" МЧЖ</t>
  </si>
  <si>
    <t>Метални кесиш ва буклаш</t>
  </si>
  <si>
    <t>"MINNOMASTER PLAST" МЧЖ</t>
  </si>
  <si>
    <t>Пластмасса плинтуслар ишлаб чиқариш</t>
  </si>
  <si>
    <t>"Давр чорва 555" МЧЖ</t>
  </si>
  <si>
    <t>Чорвачилик фаолиятини ташкил қилиш</t>
  </si>
  <si>
    <t>ЯТТ Казаков Жахонгир</t>
  </si>
  <si>
    <t>"ELBEK OTA GOLD SENTER" oilaviy korxonasi</t>
  </si>
  <si>
    <t>Савдо дўкони ҳамда Автомойка  ташкил этиш</t>
  </si>
  <si>
    <t>ЯТТ Норкулов Алишер</t>
  </si>
  <si>
    <t>"PICHOT MINNI MARKET" oilaviy korxonasi</t>
  </si>
  <si>
    <t>ЯТТ Алимов Сафар</t>
  </si>
  <si>
    <t>ЯТТ Сафаров Тоир</t>
  </si>
  <si>
    <t>ЯТТ Нурмахаматов Камолиддин</t>
  </si>
  <si>
    <t>ЯТТ Эрданова Зухра</t>
  </si>
  <si>
    <t xml:space="preserve">"Диёр танҳо" о/к </t>
  </si>
  <si>
    <t>"KINO OLAMI" МЧЖ</t>
  </si>
  <si>
    <t>Кинотеатр ташкил этиш</t>
  </si>
  <si>
    <t>"SAM AKMAL OMAD" МЧЖ</t>
  </si>
  <si>
    <t>"SHALOLA LAZZAT TAOMLARI" МЧЖ</t>
  </si>
  <si>
    <t>"LA ESMERALDA PREMUIM" МЧЖ</t>
  </si>
  <si>
    <t>"TOLMAS GTM" МЧЖ</t>
  </si>
  <si>
    <t>"SPM INNOVATION SCHOOL" МЧЖ</t>
  </si>
  <si>
    <t>"JASUR QURILISH SAVDO" МЧЖ</t>
  </si>
  <si>
    <t>Автомобилларга техник хизмат кўрсатиш ва савдо шаҳобчаси</t>
  </si>
  <si>
    <t>"NISHOFARIN MARKET" МЧЖ</t>
  </si>
  <si>
    <t>"SAM PREMIUM BURGERS" МЧЖ</t>
  </si>
  <si>
    <t>"RISQ BARAKA SAVDO SERVIS" МЧЖ</t>
  </si>
  <si>
    <t>Боғи Баланд ресторани</t>
  </si>
  <si>
    <t>"AMIN AKA HALOL OSHXONASI" МЧЖ</t>
  </si>
  <si>
    <t>"MUINOV MURODKUL" МЧЖ</t>
  </si>
  <si>
    <t>"ZULFIZAR SHOP" МЧЖ</t>
  </si>
  <si>
    <t>"BUYUK IYMON FARM" МЧЖ</t>
  </si>
  <si>
    <t>"ISHTIXON GRATSIYA" MChJ</t>
  </si>
  <si>
    <t>"MAMARAJAB FAYZIEV BOG'LARI" FX</t>
  </si>
  <si>
    <t>"MUSHTARIY HORDIQ SERVIS" OK</t>
  </si>
  <si>
    <t>мини стадион ташкил этиш</t>
  </si>
  <si>
    <t>"JAVOXIR SIFAT BREND" MCHJ</t>
  </si>
  <si>
    <t>"PREMIUM CYBER ARENA" XK</t>
  </si>
  <si>
    <t>"USTA BALIQCHI" FX</t>
  </si>
  <si>
    <t>"ZANGI BOBO" FX</t>
  </si>
  <si>
    <t>"XUSHMUROD" FX</t>
  </si>
  <si>
    <t>"'BENDESIDO'' МЧЖ</t>
  </si>
  <si>
    <t>"INTIKO GAZ OIL" МЧЖ</t>
  </si>
  <si>
    <t>"METALL INDUKSION" МЧЖ</t>
  </si>
  <si>
    <t>Металга ишлов бериш</t>
  </si>
  <si>
    <t>"BOHAROXON ASL QANDOLATCHI" OK</t>
  </si>
  <si>
    <t>Савдо дўкони ҳамда нон ва нон маҳсулотлари ишлаб чиқариш</t>
  </si>
  <si>
    <t>"VERSAL TOJIKOVUL INVEST" МЧЖ</t>
  </si>
  <si>
    <t>"KUMUSHBIBI TANSIQ TAOMLARI" МЧЖ</t>
  </si>
  <si>
    <t>"OTKAMAR CHORVALARI" Ф/Х</t>
  </si>
  <si>
    <t>"QO‘RALOS SAXOVAT 555" О/К</t>
  </si>
  <si>
    <t>хизмат кўрсатиш</t>
  </si>
  <si>
    <t>Савдо ва маиший хизмат кўрсатиш ташкил этиш</t>
  </si>
  <si>
    <t>"ODUVANCHIK STELLA LUMINOSA" МЧЖ</t>
  </si>
  <si>
    <t>Ахолига тўй маросимларида хизмат кўрсатиш</t>
  </si>
  <si>
    <t>"TABASSUM DENTA SERVIS" МЧЖ</t>
  </si>
  <si>
    <t>"GRAND FILLER" МЧЖ</t>
  </si>
  <si>
    <t>Демонтаж қилинган гипсни сайдалаш ва ажратиш</t>
  </si>
  <si>
    <t>"ASRORBOBO-SWEET FOOD" МЧЖ</t>
  </si>
  <si>
    <t>Миллий таомлар</t>
  </si>
  <si>
    <t>"6-SON ISHCHI TA’MINOT BO‘LIMI" МЧЖ</t>
  </si>
  <si>
    <t>Савдо ва маиший ххизмат кўрсатиш</t>
  </si>
  <si>
    <t>RUXSHONA SAFINA PHARM МЧЖ</t>
  </si>
  <si>
    <t>MAJID AL FUTTAIM HYPERMARKETS МЧЖ</t>
  </si>
  <si>
    <t>AVESTO CAFE МЧЖ</t>
  </si>
  <si>
    <t>AFROSIYOB CHOYXONASI МЧЖ</t>
  </si>
  <si>
    <t>Яшаш ва овқатланиш хизматларини ташкил этиш</t>
  </si>
  <si>
    <t>MUNCHOQ FARM МЧЖ</t>
  </si>
  <si>
    <t>BOULVAR 17 МЧЖ</t>
  </si>
  <si>
    <t>Оилавий меҳмонхона фаолиятини ташкил этиш</t>
  </si>
  <si>
    <t>TOJIYEVLAR USTAXONASI МЧЖ</t>
  </si>
  <si>
    <t>Автомобилларга техник хизмат кўрсатиш хизматини ташкил этиш</t>
  </si>
  <si>
    <t>REGISTON PLASTIK МЧЖ</t>
  </si>
  <si>
    <t>Полиетелен пакетлар ишлаб чиқаришни ташкил этиш</t>
  </si>
  <si>
    <t>TASHEV BAXODIR YULDASHBAYEVICH ЯТТ</t>
  </si>
  <si>
    <t>Озиқ ва ноозиқ маҳсулотлар чакана савдосини ташкил қилиш</t>
  </si>
  <si>
    <t>ANVAROVA MUXAYYO ЯТТ</t>
  </si>
  <si>
    <t>ДХШ асосида оилавий МТМ ташкил қилиш</t>
  </si>
  <si>
    <t>KURBANOV RAVSHANJON VALIYEVICH ЯТТ</t>
  </si>
  <si>
    <t>UMMIS SAMIRJON МЧЖ</t>
  </si>
  <si>
    <t>HANIFA 7777 НТМ</t>
  </si>
  <si>
    <t>"MUROD BIZNES GLOBAL МЧЖ</t>
  </si>
  <si>
    <t>BUSINESS PHONE МЧЖ</t>
  </si>
  <si>
    <t>MELIKOV OBODIY OK</t>
  </si>
  <si>
    <t>RAYDENT МЧЖ</t>
  </si>
  <si>
    <t>Ижтимоий хизматлар</t>
  </si>
  <si>
    <t>SS-IYMONA PHARM МЧЖ</t>
  </si>
  <si>
    <t>MOJIZA REGISTON OK</t>
  </si>
  <si>
    <t>TRADE MARKET YUKSALISH МЧЖ</t>
  </si>
  <si>
    <t>GULYAMOV MEDICAL МЧЖ</t>
  </si>
  <si>
    <t>Хусусий тиббий хизмат</t>
  </si>
  <si>
    <t>SAMARQAND EUROASIA TEXTILE МЧЖ</t>
  </si>
  <si>
    <t>Текстиль маъсулотларини ишлаб чиқаришни кенгайтириш</t>
  </si>
  <si>
    <t>SHABNAM LUX HOUSE МЧЖ</t>
  </si>
  <si>
    <t>Кондитер маҳсулотлари ишлаб чиқаришни ташкил этиш</t>
  </si>
  <si>
    <t>MIRMASSAGE CLINIC МЧЖ</t>
  </si>
  <si>
    <t>SITORA DONIYOR SIFAT OK</t>
  </si>
  <si>
    <t>SAM EVERYDAY МЧЖ</t>
  </si>
  <si>
    <t>BEGMAXMATOVICH OK</t>
  </si>
  <si>
    <t>SAMARQAND BAX TEXTILE МЧЖ</t>
  </si>
  <si>
    <t>Тўқимачилик маҳсулотлари ишлаб чиқариш фаолиятини кенгайтириш</t>
  </si>
  <si>
    <t>XAQNAZAR PLUS МЧЖ</t>
  </si>
  <si>
    <t>Лазер ёрдамида металларни кесиш хизматини ташкил этиш</t>
  </si>
  <si>
    <t>JASUR ХСК</t>
  </si>
  <si>
    <t>Ёғ маҳсулотлари ишлаб чиқаришни ташкил этиш</t>
  </si>
  <si>
    <t>SEVEN-STAR-BAKER МЧЖ</t>
  </si>
  <si>
    <t>Нон ва нон маҳсулотлари ишлаб чиқаришни кенгайтириш</t>
  </si>
  <si>
    <t>SAMARKAND TEXTILE ASIA GROUP МЧЖ</t>
  </si>
  <si>
    <t>Пенопласт маҳсулотларини ишлаб чиқариш</t>
  </si>
  <si>
    <t>FAN BULOG'I NASHRIYOTI МЧЖ</t>
  </si>
  <si>
    <t>Нашриёт хизматлари</t>
  </si>
  <si>
    <t>AZIZBEK LAZIZBEK INVEST STROY МЧЖ</t>
  </si>
  <si>
    <t>STANDART KO МЧЖ</t>
  </si>
  <si>
    <t>Хавфи юқори бўлган объектларни ва потенциаль хавфли ишлаб чиқаришларни қуриш</t>
  </si>
  <si>
    <t>AVESTO SWEETS OK</t>
  </si>
  <si>
    <t>"WUNDERKINDS-BILIMDON KICHKINATOYLAR" НТМ</t>
  </si>
  <si>
    <t>"BESHTUTLIK CHORVADORLAR" ФХ</t>
  </si>
  <si>
    <t>"QARAXITOY SERVICES" ХК</t>
  </si>
  <si>
    <t>"SHIRINKENT NURI" МЧЖ</t>
  </si>
  <si>
    <t>"AKMAL TOSHPULATOVICH" ФХ</t>
  </si>
  <si>
    <t>"MASHXURA SOBIRA GOLD" ФХ</t>
  </si>
  <si>
    <t>"QUVONCHBEK FAYOZBEK BOG‘LARI" ФХ</t>
  </si>
  <si>
    <t xml:space="preserve">"YANGI AVLOD ACADEMY" НТМ </t>
  </si>
  <si>
    <t>Ўқув маркат ташкил этиш</t>
  </si>
  <si>
    <t>"CHELAK AGROSERVIS MTP" МЧЖ</t>
  </si>
  <si>
    <t>Қишлоқ хўжалик техникаларига хизмат кўрсатиш</t>
  </si>
  <si>
    <t>"ПАЙАРИҚ AGROSERVIS MTP" МЧЖ</t>
  </si>
  <si>
    <t>"Ёыубхон Азия стар" МЧЖ</t>
  </si>
  <si>
    <t>Қурилиш материаллари ишлаб чиқариш (Бетон махсулотлари)</t>
  </si>
  <si>
    <t>"Гранд траде стар" МЧЖ</t>
  </si>
  <si>
    <t>Автомобилларни ювиш шахобчаси ташкил этиш</t>
  </si>
  <si>
    <t>"Заргул тепа" Фх</t>
  </si>
  <si>
    <t>"UNIGEN" МЧЖ ҚК</t>
  </si>
  <si>
    <t>Қишлоқ хўжалиги маҳсулотлари етиштириш учун фармацевтика препаратларни ишлаб чиқариш</t>
  </si>
  <si>
    <t>"SAM GOLD SHOES" МЧЖ</t>
  </si>
  <si>
    <t>Спорт оёқ кийимлари ишлаб чиқариши</t>
  </si>
  <si>
    <t>"Ургу  ғишт заводи" МЧЖ</t>
  </si>
  <si>
    <t>"Уркент" МЧЖ</t>
  </si>
  <si>
    <t>Таълим хизматини ташкил этиш</t>
  </si>
  <si>
    <t>"Шодиев Эрназар Савдо" МЧЖ</t>
  </si>
  <si>
    <t>Маиший хизматни таашкил этиш</t>
  </si>
  <si>
    <t>Сам Ургут Тегана МЧЖ</t>
  </si>
  <si>
    <t>Қоғоз саноати</t>
  </si>
  <si>
    <t>Мебелчилик саноати</t>
  </si>
  <si>
    <t>"Қўчқоров Жахонгир савдоси" ОК</t>
  </si>
  <si>
    <t>"Фарангиз дента-дед" МЧЖ</t>
  </si>
  <si>
    <t>Стомотология ташкил этиш</t>
  </si>
  <si>
    <t>"Мақсуд сифат инвест" ОК</t>
  </si>
  <si>
    <t>"Жавохир чарм инвест гроуп" МЧЖ</t>
  </si>
  <si>
    <t>"Кластер обод ўлка келажаги" МЧЖ</t>
  </si>
  <si>
    <t>"Mehribon Agro Fruit" ОК</t>
  </si>
  <si>
    <t>Боғдорчилик (узумчилик) ривожлантириш</t>
  </si>
  <si>
    <t>"INNOCRAFT" МЧЖ</t>
  </si>
  <si>
    <t>Қурилиш хизматлари</t>
  </si>
  <si>
    <t>"MIRONKUL GROUP TOWER" МЧЖ</t>
  </si>
  <si>
    <t>"Олқартепа" ФХ</t>
  </si>
  <si>
    <t>Алкоголь, тамаки ва виночилик саноати</t>
  </si>
  <si>
    <t>'GRAND ShAXZOD-MOXINUR" OK</t>
  </si>
  <si>
    <t>Умумий овқатланиш ва ресторан хизматини ташкил этиш</t>
  </si>
  <si>
    <t>"JAVLONBEK O'G'LI MURODBEK" X/K</t>
  </si>
  <si>
    <t>"MO'JIZA-I.X.X." MChJ</t>
  </si>
  <si>
    <t>Яхна ичимликлар чой ишлаб чиқариш</t>
  </si>
  <si>
    <t>Ташаббускор Мамадиёрова Хосият</t>
  </si>
  <si>
    <t>"Чақар бест савдо" Х/К</t>
  </si>
  <si>
    <t>Омухта емни қайта ишлаш ва қадоқлаш</t>
  </si>
  <si>
    <t>"Шокир мебеллари" ОК</t>
  </si>
  <si>
    <t>"MALOXAT AGRO TOMAT" MCHJ</t>
  </si>
  <si>
    <t>Иссиқхоналар ташкил этиш</t>
  </si>
  <si>
    <t>"YUNION PHARM" MChJ
("BETON STORY MAX" MChJ)</t>
  </si>
  <si>
    <t>Балиқчилик хўжалиги ташкил қилиш</t>
  </si>
  <si>
    <t>"OQDARYO MIRZAEVA ISTAM" FX</t>
  </si>
  <si>
    <t>"KARIMI SAMARQAND FIRULLASI" МЧЖ</t>
  </si>
  <si>
    <t>Қишлоқ хўжалиги маҳсулотларини етиштириш (Коврак)</t>
  </si>
  <si>
    <t>Инфин банк</t>
  </si>
  <si>
    <t>Халк банк</t>
  </si>
  <si>
    <t>Халқ банк</t>
  </si>
  <si>
    <t>"LOLA NASIMOVA" mas’uliyati cheklangan jamiyati</t>
  </si>
  <si>
    <t>"BUNYOD PREMIUM XIZMAT" oilaviy korxonasi</t>
  </si>
  <si>
    <t>"Турон Полиетилин пласт" МЧЖ</t>
  </si>
  <si>
    <t>Политилин қоп ишлаб чиқаришни кенгайтириш</t>
  </si>
  <si>
    <t>"FARM-SERVIS-AS" МЧЖ</t>
  </si>
  <si>
    <t>Дорихона савдо фаолиятини ташкил этиш</t>
  </si>
  <si>
    <t>"NARGIZA MAJIDOVA INVEST" МЧЖ</t>
  </si>
  <si>
    <t>Маиший хизмат кўрсатиш ва савдо маркази ташкил этиш</t>
  </si>
  <si>
    <t>"Жасурбек Зухриддин" МЧЖ</t>
  </si>
  <si>
    <t>Ун ишлаб чиқаришни кенгайтириш (қадоқлаш)</t>
  </si>
  <si>
    <t>"Мега Мебел траде" МЧЖ</t>
  </si>
  <si>
    <t>"MAROQAND GOLD OIL EKSTRAKSIY" МЧЖ</t>
  </si>
  <si>
    <t>Ўсимлик ёғи ишлаб чиқаришни кенгайтириш (қадоқлаш)</t>
  </si>
  <si>
    <r>
      <t xml:space="preserve">тўғридан-тўғри хорижий инвестициялар,
</t>
    </r>
    <r>
      <rPr>
        <i/>
        <sz val="14"/>
        <rFont val="Times New Roman"/>
        <family val="1"/>
        <charset val="204"/>
      </rPr>
      <t>(минг долл.)</t>
    </r>
  </si>
  <si>
    <t>"Шербек ишонч нур" МЧЖ</t>
  </si>
  <si>
    <t>"Норбек 21 агро кимё" МЧЖ</t>
  </si>
  <si>
    <t>"Булунғур янгиқўрғон" МЧЖ</t>
  </si>
  <si>
    <t>Умумий овқатланиш ва маросимлар ўтказиш хизмати ташкил этиш</t>
  </si>
  <si>
    <t>Элита бошоқ далалари ФХ</t>
  </si>
  <si>
    <t xml:space="preserve">"Сардорбек СГ универсал" МЧЖ </t>
  </si>
  <si>
    <t>Миллий банки</t>
  </si>
  <si>
    <t xml:space="preserve">"Хуршид инвест савдо" МЧЖ </t>
  </si>
  <si>
    <t>"Амирқул Бобо" ФХ</t>
  </si>
  <si>
    <t xml:space="preserve">Агро банк </t>
  </si>
  <si>
    <t>"Марсел" МЧЖ</t>
  </si>
  <si>
    <t>"CYBER WORLD N1" МЧЖ</t>
  </si>
  <si>
    <t>КОМПЮТЕР ХИЗМАТЛАРИНИ ТАШКИЛ ЭТИШ</t>
  </si>
  <si>
    <t>"Ургут ўсимликларни ҳимоя қилиш клиникаси" МЧЖ</t>
  </si>
  <si>
    <t>"HAKIM" МЧЖ</t>
  </si>
  <si>
    <t>Тиббий шифохона ташкил этиш</t>
  </si>
  <si>
    <t>Асакабанк</t>
  </si>
  <si>
    <t>Микрокредитбанк</t>
  </si>
  <si>
    <t>Лойиҳа ташаббускори</t>
  </si>
  <si>
    <t>Чорвачиилкни ривожлантириш</t>
  </si>
  <si>
    <t>Бетон ва бетон маҳсулотлари ишлаб чиқаришни ташкил этиш</t>
  </si>
  <si>
    <t>"YULDUZ" МЧЖ</t>
  </si>
  <si>
    <t>Автомобилларга ёқилғи қуйиш шаҳобчаси ташкил этиш</t>
  </si>
  <si>
    <t>"AZIZBEK JAHONGIR GLOBAL ALOQA" МЧЖ</t>
  </si>
  <si>
    <t>Спорт зал ташкил этиш</t>
  </si>
  <si>
    <t>"GLAIVE TRADE SS" МЧЖ</t>
  </si>
  <si>
    <t>Савдо ва маиший хизмат кўрсатиш комлекси ташкил этиш</t>
  </si>
  <si>
    <t>"MIRJALOL UMMATQULOVICH" МЧЖ</t>
  </si>
  <si>
    <t>"BULUNG‘UR ZUKKO KELAJAK" ОК</t>
  </si>
  <si>
    <t>"JALOL MEGA TEMIR BETON" МЧЖ</t>
  </si>
  <si>
    <t>Темир бетон маҳсулотларини ишлаб чиқариш ва ташиш учун юк ташувчи ва ортувчи транспорт хизматлари</t>
  </si>
  <si>
    <t>"CLYAPATRA" МЧЖ</t>
  </si>
  <si>
    <t xml:space="preserve"> "RAZZOQOV HUSNIDDIN SERVIS" XK</t>
  </si>
  <si>
    <t xml:space="preserve"> Спорт мажмуаси ташкил этиш</t>
  </si>
  <si>
    <t>"MEGA MEBEL TRADE" МЧЖ</t>
  </si>
  <si>
    <t>"Ризаев НБ" МЧЖ</t>
  </si>
  <si>
    <t>"Тўрон политилин пласит" МЧЖ</t>
  </si>
  <si>
    <t>Полиэтилен қоплар ишлаб чиқаришни кенгайтириш</t>
  </si>
  <si>
    <t>"OG‘ATEPA BREND" МЧЖ</t>
  </si>
  <si>
    <t>"DEVELOP EDUCATION" МЧЖ</t>
  </si>
  <si>
    <t>Полиэтилен шланг ва пеноблок ишлаб чиқариш</t>
  </si>
  <si>
    <t>Ташаббускор "Хидиров Мухтор Омонович"</t>
  </si>
  <si>
    <t>Маиший хизмат кўрсатиш (Тўйхона)</t>
  </si>
  <si>
    <t>"NURBEK ZIYOBEK BIZNES" ХК</t>
  </si>
  <si>
    <t>"Собир ота Пулатов" ОК</t>
  </si>
  <si>
    <t>Ташаббускор "Одилов Азиз"</t>
  </si>
  <si>
    <t>Ташаббускор "Тўйинов Наврўз"</t>
  </si>
  <si>
    <t>"NARPAY MUHAMMADJON KELAJAK" XK</t>
  </si>
  <si>
    <t>"MADINA NUR ORZU" ХК</t>
  </si>
  <si>
    <t xml:space="preserve"> Гўшт йўналишида паррандачилик хўжалигини ташкил этиш</t>
  </si>
  <si>
    <t>"NARPAY ECO PLAST" ОК</t>
  </si>
  <si>
    <t>"Хожи Қурбон Ота чорваси" ФХ</t>
  </si>
  <si>
    <t>Наслли чорвачилик фермер хўжалигини ташкил этиш</t>
  </si>
  <si>
    <t>"YAXSHIBOY BOBO KOMPLEKSI"  XK</t>
  </si>
  <si>
    <t>Ташаббускор "Мардонов Шерали"</t>
  </si>
  <si>
    <t>"OQTOSH KITOBLAR" ОК</t>
  </si>
  <si>
    <t>Кутубхона фаолиятини кенгайтириш</t>
  </si>
  <si>
    <t xml:space="preserve"> "ILMIY TOMCHILATIB SUG'ORISH XIZMATI" МЧЖ</t>
  </si>
  <si>
    <t>Узумзор ташкил этиш</t>
  </si>
  <si>
    <t>"DARXON BETON" МЧЖ</t>
  </si>
  <si>
    <t>"XAN-GOLD" XK</t>
  </si>
  <si>
    <t>Сиқилан газ қуйиш шаҳобчаси ташкил этиш</t>
  </si>
  <si>
    <t>"DOSTON AGRO A-SERVICE" МЧЖ</t>
  </si>
  <si>
    <t>Аҳолига юк ташиш хизматини ташкил этиш.</t>
  </si>
  <si>
    <t>"AYISHA AR" МЧЖ ҚК</t>
  </si>
  <si>
    <t>"SOFIYA HOME TEXTILE GROUP" МЧЖ</t>
  </si>
  <si>
    <t>Мебель учун қопламалар ишлаб чиқариш</t>
  </si>
  <si>
    <t>"Атлас Маш" МЧЖ</t>
  </si>
  <si>
    <t>Целофан ишлаб чиқариш</t>
  </si>
  <si>
    <t>"Аyisha AR" МЧЖ ҚК</t>
  </si>
  <si>
    <t>Замонавий балиқчилик хўжалигини ташкил этиш</t>
  </si>
  <si>
    <t>"Ziyo Yog'dusi" НТМ</t>
  </si>
  <si>
    <t>Ўқув маркази ташкил этиш лойиҳасини кенгайтириш</t>
  </si>
  <si>
    <t>"Laziz Qurilish Nurli Voxasi" МЧЖ</t>
  </si>
  <si>
    <t>Аҳолига транспорт хизматни ташкил этиш</t>
  </si>
  <si>
    <t>"BEXRUZ SAVDO MAJMUASI 2020" МЧЖ</t>
  </si>
  <si>
    <t>"SHIRIN MEGA SERVIS" ХК</t>
  </si>
  <si>
    <t>Умумий овқатланиш ва тўй маросимларини ўтказиш марказини ашкил этиш</t>
  </si>
  <si>
    <t>"ZAFAR MARKET 7777" ХК</t>
  </si>
  <si>
    <t xml:space="preserve">Фото студия ва умумий овқатланиш </t>
  </si>
  <si>
    <t>"Навоий Сарвар Нур Келажаги" МЧЖ</t>
  </si>
  <si>
    <t xml:space="preserve">"Hakim hoji ota 2022" МЧЖ </t>
  </si>
  <si>
    <t>Озиқ-овқат маҳсулотлари савдосини ташкил этиш</t>
  </si>
  <si>
    <t>"NAVOBOD NASLLI PARRANDA" ФХ</t>
  </si>
  <si>
    <t>Паррандачиликни ривожлантириш (кенгайтириш)</t>
  </si>
  <si>
    <t>"KARIMOV FARRUX STROY SAM" ХК</t>
  </si>
  <si>
    <t>Бетон ва мебель ишлаб чиқариш</t>
  </si>
  <si>
    <t>"SHARIF CHORVA NASL" ФХ</t>
  </si>
  <si>
    <t>"Shaxzoda baraka fayz" МЧЖ</t>
  </si>
  <si>
    <t>"SAM CHINOR TEKSTIL" МЧЖ</t>
  </si>
  <si>
    <t>Текстиль ва ип калава маҳсулотлари ишлаб чиқариш</t>
  </si>
  <si>
    <t>"ANVAR ZAMON NUR" МЧЖ</t>
  </si>
  <si>
    <t xml:space="preserve">"SAM TERI TAYYORLOV" МЧЖ </t>
  </si>
  <si>
    <t xml:space="preserve">Терини ошлаш ва ишлов бериш </t>
  </si>
  <si>
    <t>"Al Buhoriy Hotel" МЧЖ</t>
  </si>
  <si>
    <t xml:space="preserve">Меҳмонхона хизматини ривожлантириш </t>
  </si>
  <si>
    <t>"Бектемир Омад Плюс Файз сервис" МЧЖ</t>
  </si>
  <si>
    <t>"SHOXRUX-E" ХК</t>
  </si>
  <si>
    <t>Юк ташиш ва кишлок хўжалиги хизматларини ташкил этиш</t>
  </si>
  <si>
    <t>"AMONOV OPTIKA" МЧЖ</t>
  </si>
  <si>
    <t>Тиббий диагностика марказини кенгайтириш</t>
  </si>
  <si>
    <t>"UKTAM GAZ INVEST" МЧЖ</t>
  </si>
  <si>
    <t>АЁҚШ ва АСГҚШга асбоб-ускуна билан жиҳозлаш</t>
  </si>
  <si>
    <t>"DALER MED-SERVIS" ОК</t>
  </si>
  <si>
    <t>"BIBI TEKS" МЧЖ</t>
  </si>
  <si>
    <t>Трикотаж махсулотлари тикиш ва суний толали газлама ишлаб чиқариш</t>
  </si>
  <si>
    <t>"EVRO CASINGS" МЧЖ ҚК</t>
  </si>
  <si>
    <t>"Urgut elegant servis" МЧЖ</t>
  </si>
  <si>
    <t>Пойабзал маҳсулотларини ишлаб чиқаришни кенгайтириш</t>
  </si>
  <si>
    <t>"SAM ELEKTRO SERVIS" МЧЖ</t>
  </si>
  <si>
    <t>Маиший чангютгичлар ишлаб чиқариш ва экспортни йўлга қўйиш</t>
  </si>
  <si>
    <t>"HARVARD INTER SCHOOL" МЧЖ</t>
  </si>
  <si>
    <t xml:space="preserve"> "DODAR SAMARKAND" ХК</t>
  </si>
  <si>
    <t xml:space="preserve"> "JOMBOY QURILISH" МЧЖ</t>
  </si>
  <si>
    <t>Тошни майдалаш ва темир-бетон маҳсулотлари ишлаб чиқариш фаолиятини йўлга қўйиш</t>
  </si>
  <si>
    <t xml:space="preserve"> "ELYOR NAZAROV SAVDO GROUP" ХК</t>
  </si>
  <si>
    <t>Профнастил маҳсулотлари ишлаб чиқариш фаолиятини йўлга қўйиш</t>
  </si>
  <si>
    <t>"ABDURAXMON MALXAM" МЧЖ</t>
  </si>
  <si>
    <t>Тиббий соғломлаштириш ва диагностика маркази фаолиятини кенгайтириш</t>
  </si>
  <si>
    <t>"AGRO GOLDEN NASLLARI" ФХ</t>
  </si>
  <si>
    <t>MTM фaoлиятини йўлгa қўйиш</t>
  </si>
  <si>
    <t>"Isfandiyor Auto Servis" МЧЖ</t>
  </si>
  <si>
    <t>Автомобилларни ювиш, гилам ювиш ва маиший хизмат кўрсатиш комплекси ташкил этиш</t>
  </si>
  <si>
    <t>"O'ktamxon" НТМ</t>
  </si>
  <si>
    <t>Хусусий мактаб фаолиятини йўлга қуйиш</t>
  </si>
  <si>
    <t xml:space="preserve"> "PAXTACHI AGROHAMKOR TOMORQA XIZMATI 2022" МЧЖ</t>
  </si>
  <si>
    <t>"KUXISTONI BALAND" МЧЖ</t>
  </si>
  <si>
    <t>Зираворлар қайта ишлаш ва қадоқлашни ташкил этиш</t>
  </si>
  <si>
    <t>"Асл Нафис" МЧЖ</t>
  </si>
  <si>
    <t>Плита ишлаб чиқаришни ташкил этиш</t>
  </si>
  <si>
    <t>"Fotex Sher Universal" МЧЖ</t>
  </si>
  <si>
    <t>"SAM ROS STROY LUX" МЧЖ</t>
  </si>
  <si>
    <t>"MAROKAND TRANS 777" МЧЖ</t>
  </si>
  <si>
    <t>Жамоат транспортини ривожлантириш.</t>
  </si>
  <si>
    <t>"Агро био хим инвест" МЧЖ</t>
  </si>
  <si>
    <t>"Агромарказ" ташкил этиш</t>
  </si>
  <si>
    <t>"Дента Садаф" МЧЖ</t>
  </si>
  <si>
    <t>Тиббий хизмат ташкил этиш</t>
  </si>
  <si>
    <t xml:space="preserve">ЯТТ "MUMINOVA MAHBUBA XXX" </t>
  </si>
  <si>
    <t>Болалар боғчасини ташкил этиш.</t>
  </si>
  <si>
    <t>"FAYOZBEK AZIZBEK NUR" МЧЖ</t>
  </si>
  <si>
    <t>Ўсимлик ёғи қадоқлашни ташкил этиш.</t>
  </si>
  <si>
    <t>"Хуршида Усмонова" МЧЖ</t>
  </si>
  <si>
    <t>Усимлик ёғи ишлаб чиқариш</t>
  </si>
  <si>
    <t>"MEGA PROFIL BBS" МЧЖ</t>
  </si>
  <si>
    <t>Аҳолига юк ташиш хизматини ташкил этиш</t>
  </si>
  <si>
    <t>қоғоз саноати</t>
  </si>
  <si>
    <t>"INDUSTRIES IMRONBEK" МЧЖ</t>
  </si>
  <si>
    <t>Қурилиш моллари (гипс ва травертин) ишлаб чиқариш</t>
  </si>
  <si>
    <t>"Азамат полвон узуми"  ФХ</t>
  </si>
  <si>
    <t>"Бобоқулов" ФХ</t>
  </si>
  <si>
    <t>"Болқи" ФХ</t>
  </si>
  <si>
    <t>"Буғдойзор" ФХ</t>
  </si>
  <si>
    <t>"Достонбек Сафаров узуми" ФХ</t>
  </si>
  <si>
    <t>"Жасур Элшод Дилшод" ФХ</t>
  </si>
  <si>
    <t>"Каттасой машали" ФХ</t>
  </si>
  <si>
    <t>"Қоровултепа катта узуми" ФХ</t>
  </si>
  <si>
    <t>"Қўрли ҳосили" ФХ</t>
  </si>
  <si>
    <t>"Отабек қора узуми" ФХ</t>
  </si>
  <si>
    <t>"Худойқулов Абдумўмин" ФХ</t>
  </si>
  <si>
    <t>"Шерқул Бўстонов" ФХ</t>
  </si>
  <si>
    <t>"G'O'S SUPER CARTONS" МЧЖ</t>
  </si>
  <si>
    <t>Мева сабзавотларни қайта ишлаш, гофра каропкалар ишлаб чиқариш ва экспортни йўлга қўйиш</t>
  </si>
  <si>
    <t>"ELT AKADEMIK MAKTAB" МЧЖ</t>
  </si>
  <si>
    <t>Таълим мактаби ташкил қилиш</t>
  </si>
  <si>
    <t>"AHMADZOIR GRAND BARAKA" МЧЖ</t>
  </si>
  <si>
    <t>ALPOMISH SARA TOSHLARI MCHJ</t>
  </si>
  <si>
    <t>Бетон плита маҳсулотлари ишлаб чиқариш</t>
  </si>
  <si>
    <t>ZAYNIDDINOV RAVSHAN Ф/Х</t>
  </si>
  <si>
    <t>TINCHLIKXO'JA -BBB MCHJ</t>
  </si>
  <si>
    <t>АСГКШ ташкил этиш</t>
  </si>
  <si>
    <t>"SIRL’I ULKA ZAMINI" МЧЖ</t>
  </si>
  <si>
    <t>MIRISHKOR SPORT MAJMUASI XK</t>
  </si>
  <si>
    <t>Халқбанк</t>
  </si>
  <si>
    <t>ZUXRIDDIN SAM MEGA SERVIS OK</t>
  </si>
  <si>
    <t>Авто тех хизмат ташкил этиш</t>
  </si>
  <si>
    <t>Ҳамкорбанк</t>
  </si>
  <si>
    <t>ABBOS ISHTIXON SERVIS MCHJ</t>
  </si>
  <si>
    <t>Миллий либослар тикиш хизмати ташкил этиш</t>
  </si>
  <si>
    <t>Савдогарбанк</t>
  </si>
  <si>
    <t>UMID-BAXT OK МТТ</t>
  </si>
  <si>
    <t>МТТ очиш ва уқув маркази ташкил этиш</t>
  </si>
  <si>
    <t>FARXOD GOLD GRANDS OK</t>
  </si>
  <si>
    <t>Инфинбанк</t>
  </si>
  <si>
    <t>MEGA STAR ISHTIXON-2 УК</t>
  </si>
  <si>
    <t>Буёқлар ва лаклар ишлаб чиқриш</t>
  </si>
  <si>
    <t>Агробанк</t>
  </si>
  <si>
    <t>XALQABOD TIKUVCHI QIZLARI ICHK</t>
  </si>
  <si>
    <t>SHAYXLAR TIKUVCHILARI ICHK</t>
  </si>
  <si>
    <t>SHAXZODBEK BUSINESS KLASS ХК</t>
  </si>
  <si>
    <t>Сутни қайта ишлаш қурт ишлаб чиқариш</t>
  </si>
  <si>
    <t>QO‘RLI GRAND BIZNES MCHJ</t>
  </si>
  <si>
    <t>YANGI MAKON MUJIZALARI ICHK</t>
  </si>
  <si>
    <t>D"YANGIMAKON DALASI KLASTER" MCHJ</t>
  </si>
  <si>
    <t>YOUTH FOOTBALL CLUB MCHJ</t>
  </si>
  <si>
    <t>RUSTAM ISLOM FARM MEDICAL MCHJ</t>
  </si>
  <si>
    <t>Миллийбанк</t>
  </si>
  <si>
    <t>JAROSTI MO'JIZASI F/X</t>
  </si>
  <si>
    <t>"Malik MFB" МЧЖ</t>
  </si>
  <si>
    <r>
      <t xml:space="preserve">Қиймати,
</t>
    </r>
    <r>
      <rPr>
        <i/>
        <sz val="14"/>
        <rFont val="Arial"/>
        <family val="2"/>
        <charset val="204"/>
      </rPr>
      <t>млн.долл</t>
    </r>
  </si>
  <si>
    <t>"Anvarjon Biznes Invest" МЧЖ</t>
  </si>
  <si>
    <t>Маиший чиқиндиларни қайта ишлаш кластерини ташкил этиш</t>
  </si>
  <si>
    <t>машинасозлик ва эҳтиёт қисмлар саноати</t>
  </si>
  <si>
    <t>маҳаллий ҳокимлик</t>
  </si>
  <si>
    <t>Шерали Шохжахон Сафина МЧЖ</t>
  </si>
  <si>
    <t>"Хабибахон плюс маркет 777" МЧЖ</t>
  </si>
  <si>
    <t>Ятт Эргашев Бахтиёр Абдуллаевич</t>
  </si>
  <si>
    <t>"Сарбон НЕ" ФХ</t>
  </si>
  <si>
    <t>Оилавий тадбирлар ўтказиш маскани</t>
  </si>
  <si>
    <t>"Умид Ахрор бобо" МЧЖ</t>
  </si>
  <si>
    <t>"Бобур Плаза" ОК</t>
  </si>
  <si>
    <t>Умумий овқатланиш корхонаси ташкил қилиш</t>
  </si>
  <si>
    <t>"Жафар" МЧЖ</t>
  </si>
  <si>
    <t>Автомобилларга газ қуйишни ташкил қилиш</t>
  </si>
  <si>
    <t>"Саддам" МЧЖ</t>
  </si>
  <si>
    <t>Сиқилган газ қуйиш шахобчаси ташкил қилиш</t>
  </si>
  <si>
    <t>"Тонг Сервис Газ" МЧЖ</t>
  </si>
  <si>
    <t>Саноатқурилиш банк</t>
  </si>
  <si>
    <t>"Худойбердиев Мухтор" ОК</t>
  </si>
  <si>
    <t>"Хумо-Барака 777" ОК</t>
  </si>
  <si>
    <t>"Муллақишлоқ Наслли Чорва" ФХ</t>
  </si>
  <si>
    <t>"УРГ Жавлон тектел сервис" МЧЖ</t>
  </si>
  <si>
    <t>МЧЖ "Ахмад Исроил Тех" ҚК</t>
  </si>
  <si>
    <t>"Али Абдуллоҳ Текстил" МЧЖ</t>
  </si>
  <si>
    <t>Текстил маҳсулотлари (сочиқ ва одеял) ишлаб чиқариш</t>
  </si>
  <si>
    <t>"Атуш Миҳнат текстил" МЧЖ ХК</t>
  </si>
  <si>
    <t>"Пойабзал Сервис Ургут" МЧЖ</t>
  </si>
  <si>
    <t>Пойабзал маҳсулотлари ишлаб чиқариш</t>
  </si>
  <si>
    <t>"Сам текс юка" МЧЖ</t>
  </si>
  <si>
    <t xml:space="preserve">Пайпоқ маҳсулотлари ишлаб чиқариш </t>
  </si>
  <si>
    <t>"Йўлдош ота Бизнес Про" МЧЖ</t>
  </si>
  <si>
    <t>"Сам элетро сервич" МЧЖ</t>
  </si>
  <si>
    <t>Инкубатор ишлаб чиқари</t>
  </si>
  <si>
    <t>электротехника саноати</t>
  </si>
  <si>
    <t>"Электроникс-Идеал" МЧЖ</t>
  </si>
  <si>
    <t>Маиший чангютгич ва яримавтомат кир ювиш машиналари ишлаб чиқариш</t>
  </si>
  <si>
    <t>"SMART PULS MED SENTR" Х/К</t>
  </si>
  <si>
    <t>Тиббий клинека ташкил этиш</t>
  </si>
  <si>
    <t>Мекрокредитбанк</t>
  </si>
  <si>
    <t>"Нарпай брокер" Х/К</t>
  </si>
  <si>
    <t xml:space="preserve">Мебел ишлаб чиқаришни кенгайтириш </t>
  </si>
  <si>
    <t>"Жамила стом сентр" хусусий корхонаси</t>
  </si>
  <si>
    <t>"Султоншох Универсал" ОК</t>
  </si>
  <si>
    <t>Аҳолига маиший хизмат курсатиш максадида овкатланиш хизматини ташкил этиш.</t>
  </si>
  <si>
    <t>"NEW TRADE SERVIS GROUP" МЧЖ</t>
  </si>
  <si>
    <t xml:space="preserve">Савдо ва маиший хизмат кўрсатишни ташкил этиш </t>
  </si>
  <si>
    <t>"Нарпай Хумо Нур маркет" ХК</t>
  </si>
  <si>
    <t>Савдо ва маиший хизмат кўрсатиш ҳамда Автомобилларга техник хизмат курсатишни ташкил этиш</t>
  </si>
  <si>
    <t>"NURLI DALA CHORVA" Ф/Х</t>
  </si>
  <si>
    <t>Бурдоқичилик хўжалигини ташкил этиш</t>
  </si>
  <si>
    <t xml:space="preserve">"Нарпай Комил Мурод" х/к </t>
  </si>
  <si>
    <t xml:space="preserve">"Мароқанд сифат" МЧЖ </t>
  </si>
  <si>
    <t>Пахта тўқимачилик кластери фаолиятини кенгайтириш</t>
  </si>
  <si>
    <t>"Бек идеал бест инвест" х/к</t>
  </si>
  <si>
    <t>Гилам ҳамда маиший теехникалар савдо комплекси ташкил этиш</t>
  </si>
  <si>
    <t>"Нарпай Муродулло нур" х/к</t>
  </si>
  <si>
    <t>Сантехника маҳсулотлари савдо комплекси ташкил этиш</t>
  </si>
  <si>
    <t>"Саховат агро экспорт" х/к</t>
  </si>
  <si>
    <t>Мева сабзавотни қайта ишлаш</t>
  </si>
  <si>
    <t>"Нарпай Улуғбек Инвест" Х/К</t>
  </si>
  <si>
    <t>"ODILBEK SUYUNOV" х/к</t>
  </si>
  <si>
    <t xml:space="preserve">“OZODA HEALTH PHARM 24” МЧЖ </t>
  </si>
  <si>
    <t xml:space="preserve">"Одилбек 555" МЧЖ  </t>
  </si>
  <si>
    <t>Қўрилиш моллар савдо дўкони</t>
  </si>
  <si>
    <t xml:space="preserve">"Истиқлол Нарпай нур" х/к </t>
  </si>
  <si>
    <t>умумий овқатланиш  мажмуаси ташкил этиш</t>
  </si>
  <si>
    <t xml:space="preserve">"YULDOSH NUR EKSPRES" х/к </t>
  </si>
  <si>
    <t>"MIRAQAS  BARHAYOT QURILISH" XK</t>
  </si>
  <si>
    <t>Юк ташаш хизматини ташкил этиш</t>
  </si>
  <si>
    <t>"MIRAQAS" XK</t>
  </si>
  <si>
    <t>"Нуроний Жуманазар ота" ОК</t>
  </si>
  <si>
    <t>"Дунё файз маркет" МЧЖ</t>
  </si>
  <si>
    <t>"Бобур Азимов" МЧЖ</t>
  </si>
  <si>
    <t>Гипс ишлаб чиқариш</t>
  </si>
  <si>
    <t>"Мансурбек Қўрғон бизнес" МЧЖ</t>
  </si>
  <si>
    <t>Чиқинди маҳсулотларини йиғиш хизматини ташкил этиш</t>
  </si>
  <si>
    <t>"ETYKOAS" МЧЖ</t>
  </si>
  <si>
    <t>"Kamalak umid g'unchasi" НТМ</t>
  </si>
  <si>
    <t>ДХШ МТМ ташкил қилиш</t>
  </si>
  <si>
    <t>туризм хизматлари</t>
  </si>
  <si>
    <t xml:space="preserve">"ZARBONU ZEBI ZAR" МЧЖ </t>
  </si>
  <si>
    <t>Халк банки</t>
  </si>
  <si>
    <t>Ҳудудлар номи</t>
  </si>
  <si>
    <t>"Нигора строй қўрғон" МЧЖ</t>
  </si>
  <si>
    <t>Хўжалик моллари савдо дўкони ташкил этиш</t>
  </si>
  <si>
    <t>"Давр-СУ" МЧЖ</t>
  </si>
  <si>
    <t>"Ishtixon silk" МЧЖ</t>
  </si>
  <si>
    <t>Хом ипак ва ипак момиғи ишлаб чиқариш</t>
  </si>
  <si>
    <t>ипакчилик саноати</t>
  </si>
  <si>
    <t>Болаларга тиббий хизмат кўрсатишни ташкил этиш</t>
  </si>
  <si>
    <t>Гарант банк</t>
  </si>
  <si>
    <t>Акфа эшик ромлари ишлаб чиқаришни ташкил этиш</t>
  </si>
  <si>
    <t>Тиббий хизмат курсатишни ташкил этиш</t>
  </si>
  <si>
    <t>бошқа саноат тармоқлари</t>
  </si>
  <si>
    <t>нефтегаз саноати</t>
  </si>
  <si>
    <t>Хизмат кўрсатиш фаолиятини кенгайтириш</t>
  </si>
  <si>
    <t>"SALIMA-ONA 2022" оилавий корхонаси</t>
  </si>
  <si>
    <t>Замонавий тўйхона ташкил этиш</t>
  </si>
  <si>
    <t>"TAPP PAYMENT" МЧЖ</t>
  </si>
  <si>
    <t>Компьютер дастурлаш фаолиятини ташкил этиш</t>
  </si>
  <si>
    <t>"Нарпай Сам строй" хусусий корхонаси</t>
  </si>
  <si>
    <t>Кўп қавватли турар жой бино-иншоотлари қуришни ташкил этиш</t>
  </si>
  <si>
    <t>Ташаббускор Худойбердиев Жавохир Тўра ўғли</t>
  </si>
  <si>
    <t>"MEYOR 111" оилавий корхонаси</t>
  </si>
  <si>
    <t>Қорамоллар учун озуқа сотиш шохобчаси ва қурилиш моллари сотиш шохобчасини ташкил этиш</t>
  </si>
  <si>
    <t xml:space="preserve"> "GIDRO KAPITAL MELIO QURILISH" МЧЖ</t>
  </si>
  <si>
    <t>Уруғлар, дон ёки қуруқ дуккакли ўсимликларни тозалаш, саралаш фаолиятини ташкил этиш</t>
  </si>
  <si>
    <t xml:space="preserve"> "MAXMADJON NURAFSHON" хусусий корхонаси</t>
  </si>
  <si>
    <t>Свеча ва мазлар ишлаб чикаришни ташкил этиш</t>
  </si>
  <si>
    <t xml:space="preserve"> "MIGITEPA ZAMINI" фермер хўжалиги</t>
  </si>
  <si>
    <t>Чорвачилик ташкил қилишни ташкил этиш</t>
  </si>
  <si>
    <t xml:space="preserve"> "MODERN MALL PLAZA" МЧЖ</t>
  </si>
  <si>
    <t>Маиший хизмат кўрсатиш, савдо дўконлари, фитнс кулуб ташкил этиш</t>
  </si>
  <si>
    <t xml:space="preserve"> "NSTX GROUP TOMARQA XIZMATI" МЧЖ</t>
  </si>
  <si>
    <t>Темир маҳсулотлари (профил, труба, арматура) савдо фаолиятини кенгайтириш</t>
  </si>
  <si>
    <t>"505-сон МKMK" МЧЖ</t>
  </si>
  <si>
    <t>"ABDUALIMOV ASADULLO боғлари" МЧЖ</t>
  </si>
  <si>
    <t>Биогомес ишлаб чиқаришни ташкил этиш</t>
  </si>
  <si>
    <t>"ABDUHAKIM OMAD PARRANDA" фермер хўжалиги</t>
  </si>
  <si>
    <t>Паррандачилликни ривожлантириш</t>
  </si>
  <si>
    <t>"AGRO PLUS IMPEX" хусусий корхонаси</t>
  </si>
  <si>
    <t>"AHMAD HALOL GO'SHT MAXSULOTLARI" МЧЖ</t>
  </si>
  <si>
    <t>Гўштни қайта ишлаш</t>
  </si>
  <si>
    <t>"ALFA MAX ALLIANCE" МЧЖ</t>
  </si>
  <si>
    <t>Пайпоқ маҳсулотлари ишлаб чиқаришни кенгайтириш</t>
  </si>
  <si>
    <t>"AMAZONFOKS" МЧЖ</t>
  </si>
  <si>
    <t>ПВС ва ДТР иссиқ ва совуқ сув ва канализация трубалари ишлаб чиқаришни ташкил этиш</t>
  </si>
  <si>
    <t>"AMIR S" МЧЖ</t>
  </si>
  <si>
    <t>"AXMADJON EHTIYOT QISMLAR" МЧЖ</t>
  </si>
  <si>
    <t>Автомобиллар эхтиёт қисимлари савдо дўконини ташкил этиш</t>
  </si>
  <si>
    <t>"BAHODIR KARVON 777" МЧЖ</t>
  </si>
  <si>
    <t>"BAHOR" МЧЖ</t>
  </si>
  <si>
    <t>Савдо ва маиший хизмат кўрсатиш фаолияти</t>
  </si>
  <si>
    <t>"BAKERY BY DIMIR" оилавий корхонаси</t>
  </si>
  <si>
    <t>Нон маҳсулотлари ишлаб чиқариш ҳамда маиший ихизмат кўрсатиш маркази ташкил этиш</t>
  </si>
  <si>
    <t>"BOTUR MO‘MINJON BARAKA SAVDO"  оилавий корхонаси</t>
  </si>
  <si>
    <t>"BULUNG‘UR AGRO SABZAVOT" МЧЖ</t>
  </si>
  <si>
    <t>"BUNYOD" хусусий корхонаси</t>
  </si>
  <si>
    <t>Палетилин пакетлари ишлаб чиқаришни ташкил этиш</t>
  </si>
  <si>
    <t>"BZ VEHICLES GROUP" МЧЖ</t>
  </si>
  <si>
    <t>Юк мотоцикллари ишлаб чиқаришни ташкил этиш</t>
  </si>
  <si>
    <t>"CHINGIZXON TULPORI" МЧЖ</t>
  </si>
  <si>
    <t>Совутгичли омборхона ташкил этиш</t>
  </si>
  <si>
    <t>"Classic motor" МЧЖ</t>
  </si>
  <si>
    <t xml:space="preserve">"DEAL AND ACT TRADING" МЧЖ </t>
  </si>
  <si>
    <t>Қишлоқ хўжалик маҳсулотлари қайта ишлашни ташкил этиш</t>
  </si>
  <si>
    <t>"DO‘STLIK LAZZAT SERVIS" оилавий корхонаси</t>
  </si>
  <si>
    <t>"DOKTOR J DIAGNOSTIKA" МЧЖ</t>
  </si>
  <si>
    <t>Тиббий марказ фаолиятини кенгайтириш ва модернизация қилиш</t>
  </si>
  <si>
    <t>"Dr Rashid Nur Medline" МЧЖ</t>
  </si>
  <si>
    <t xml:space="preserve">Тиббий марказ ташкил этиш </t>
  </si>
  <si>
    <t>"ELITE BUILDING GROUP INVEST" МЧЖ</t>
  </si>
  <si>
    <t>"EUROASIA FEED PRO SAMARKAND" МЧЖ</t>
  </si>
  <si>
    <t>Омухта ем ишлаб чиқаришни кенгайтириш</t>
  </si>
  <si>
    <t>"FARHOD S FOODS" оилавий корхоаси</t>
  </si>
  <si>
    <t>"FARUX OTA 1979" МЧЖ</t>
  </si>
  <si>
    <t>"FRUITSLAND EXPORT" МЧЖ</t>
  </si>
  <si>
    <t>мевани қуритиш ва қадоқлашни ташкил этиш</t>
  </si>
  <si>
    <t>"G‘AFURJON SHUKURULLOYEVICH" хусусий корхонаси</t>
  </si>
  <si>
    <t>Блок ғишт ишлаб чиқаришни ташкил этиш</t>
  </si>
  <si>
    <t xml:space="preserve">"HAVAS MED DIAGNOSTIKASI" МЧЖ </t>
  </si>
  <si>
    <t>Тиббий хизмат курсатишни ривожлантириш, хусусий клиника ташкил этиш</t>
  </si>
  <si>
    <t>"Hayat Family-Medical" МЧЖ</t>
  </si>
  <si>
    <t>"HUSEYN ME’MOR TAYLOQ" хусусий корхонаси</t>
  </si>
  <si>
    <t>"IBROXIMBEK STROY MEX" хусусий корхонаси</t>
  </si>
  <si>
    <t>Қурилиш молларини ишлаб чиқаришни ташкил этиш</t>
  </si>
  <si>
    <t>"IMPERIA MOTORS" МЧЖ</t>
  </si>
  <si>
    <t xml:space="preserve">Автомобилларга Хизмат кўрсатиш маркази ташкил этиш </t>
  </si>
  <si>
    <t>"INNOVATION TRADE INVEST" МЧЖ</t>
  </si>
  <si>
    <t>Гегеинек салфеткалар ишлаб чиқаришни ташкил этиш</t>
  </si>
  <si>
    <t>"INTEGRITY TRADE GROUP"МЧЖ</t>
  </si>
  <si>
    <t>"IYMONA GOLD FARM" хусусий корхонаси</t>
  </si>
  <si>
    <t>"JEANS TEXTILE" МЧЖ</t>
  </si>
  <si>
    <t>Жинси матоси ишлаб чиқариш такомилаштириш</t>
  </si>
  <si>
    <t>"Jomboy glass trading" МЧЖ</t>
  </si>
  <si>
    <t>"JOMBOY KO‘CHATCHILIK TOMORQA XIZMATI" МЧЖ</t>
  </si>
  <si>
    <t>"JOMBOY MAXSUS TA’MIRLASH QURILISH" МЧЖ</t>
  </si>
  <si>
    <t>Тижорат мақсадида кўп қаватли уйлар қуришни ташкил этиш</t>
  </si>
  <si>
    <t>"KAMRONBEK-IFTIXOR" МЧЖ</t>
  </si>
  <si>
    <t>Умумий овқатланиш ва  фитнесс-клуб ташкил этиш</t>
  </si>
  <si>
    <t>"KAROMAT TEXTYLE" МЧЖ</t>
  </si>
  <si>
    <t>Афтобус ва юк автомобиллари учун ўриндиқ қопламаларини ишлаб чиқаришни ташкил этиш</t>
  </si>
  <si>
    <t>"KLINIKA N" МЧЖ</t>
  </si>
  <si>
    <t>"KOMFORT MEBEL STANDART" МЧЖ</t>
  </si>
  <si>
    <t>"KURGAN AURUM LES" МЧЖ</t>
  </si>
  <si>
    <t>Курилиш моллари савдо дўкони ташкил этиш</t>
  </si>
  <si>
    <t>"LAS-VEGAS-777" оилавий корхонаси</t>
  </si>
  <si>
    <t>"M MEDICAL SENTR" хусусий корхонаси</t>
  </si>
  <si>
    <t>"MAMUR" МЧЖ</t>
  </si>
  <si>
    <t>"MASHRABJON MUXLISA" МЧЖ</t>
  </si>
  <si>
    <t>Мебел ишлаб чиқариш цехи ташкил этиш</t>
  </si>
  <si>
    <t>"MASHXURA SOBIRA GOLD" фермер хўжалиги</t>
  </si>
  <si>
    <t>"Master Hause Gold" МЧЖ</t>
  </si>
  <si>
    <t>"MEGA MED 777" МЧЖ</t>
  </si>
  <si>
    <t>"MEHNAT AGROFIRMASI " МЧЖ</t>
  </si>
  <si>
    <t>"MILKY WAY GALAXY" МЧЖ</t>
  </si>
  <si>
    <t>Қурилиш учун қувурлар ва латоклар ишлаб чиқаришни ташкил этиш</t>
  </si>
  <si>
    <t>"MODERN STROY GROUPS" МЧЖ</t>
  </si>
  <si>
    <t>"AGROMIR BUILDINGS" МЧЖ</t>
  </si>
  <si>
    <t>Қурилиш хизматлари (кўп қаватли турар жой) ташкил этиш</t>
  </si>
  <si>
    <t>"MUHTASHAM JO‘SH" оилавий корхонаси</t>
  </si>
  <si>
    <t>Шлоко блок ишлаб чиқаришни ташкил этиш</t>
  </si>
  <si>
    <t>"MUNDIYON ASL PROF" оилавий корхонаси</t>
  </si>
  <si>
    <t>"MURODJON STROY INVEST" МЧЖ</t>
  </si>
  <si>
    <t>"MUXLISA LAZZATLI TAOMI" оилавий корхонаси</t>
  </si>
  <si>
    <t>"NARPAY MURODILLA NUR" хусусий корхонаси</t>
  </si>
  <si>
    <t>"NAZAR SAVDO INVEST" МЧЖ</t>
  </si>
  <si>
    <t>Спорт мажмуаси ташкил этиш</t>
  </si>
  <si>
    <t>"Next agro imperator" МЧЖ</t>
  </si>
  <si>
    <t>"O‘RTABO‘Z TA’MIR" МЧЖ</t>
  </si>
  <si>
    <t>Савдо мажмуаси ташкил этиш (Чархпалак савдо маркази)</t>
  </si>
  <si>
    <t>"OLMALIQ KON-METALLURGIYA KOMBINATI" АЖ</t>
  </si>
  <si>
    <t>Ингичка конидаги волъфрам қолдиқларини қайта ишлашни ташкил этиш</t>
  </si>
  <si>
    <t>"ONLY FURNITURE PRODUCTS" МЧЖ</t>
  </si>
  <si>
    <t>"OTAJON SHIRINLIKLARI" оилавий корхонаси</t>
  </si>
  <si>
    <t>"OZODDARXON NIYOZ CHORVALARI'' МЧЖ</t>
  </si>
  <si>
    <t>"POVER THREAD" МЧЖ</t>
  </si>
  <si>
    <t>Пойабзал маҳсулотлари ишлаб чиқаришни кенгайтириш</t>
  </si>
  <si>
    <t>"PREMIER QUARTZ" МЧЖ</t>
  </si>
  <si>
    <t>Шиша идишлар учун хом-ашё ишлаб чиқаришни ташкил этиш</t>
  </si>
  <si>
    <t>"PUREMILKY PRODUCTS" фермер хўжалиги</t>
  </si>
  <si>
    <t>"QO‘RALOS NUR" МЧЖ</t>
  </si>
  <si>
    <t>"QO‘SHRABOT LOHMANN PARRANDA" МЧЖ</t>
  </si>
  <si>
    <t>"QOBIL QURUVCHI SERVIS" МЧЖ</t>
  </si>
  <si>
    <t>"QO'RG'ON GAZ BREND" МЧЖ</t>
  </si>
  <si>
    <t>Автомобилларга газ ёқилғиси қуйиш шаҳобчаси ташкил қилиш (метан)</t>
  </si>
  <si>
    <t>"Qurg‘on Universal Biznes" МЧЖ</t>
  </si>
  <si>
    <t>"QUSHQUDUQ NUROBOD CHORVASI" фермер хўжалиги</t>
  </si>
  <si>
    <t>Чорвачилик хўжалигини ривожлантириш</t>
  </si>
  <si>
    <t>"RAVOT GAZ SOY" МЧЖ</t>
  </si>
  <si>
    <t xml:space="preserve">Автомобилларга ёқилғи қўйиш шахобчасини ташкил этиш </t>
  </si>
  <si>
    <t>"RAVOTXO‘JA TOSH" МЧЖ</t>
  </si>
  <si>
    <t xml:space="preserve">Шебен тош ишлаб чиқариш фаолиятини кенгайтириш </t>
  </si>
  <si>
    <t>"REAL PARVOZ" МЧЖ</t>
  </si>
  <si>
    <t>Ёғ ва хўжалик совунлари ишлаб чиқариш заводи ташкил этиш</t>
  </si>
  <si>
    <t>"REGISTON PLAZA" МЧЖ</t>
  </si>
  <si>
    <t>"RUSTAM-PLASTEKS" XK</t>
  </si>
  <si>
    <t>Полиэтилен қувурлари ишлаб чиқариш фаолиятини кенгайтириш</t>
  </si>
  <si>
    <t>"Saidamin Faridun SHirina"оилавий корхонаси</t>
  </si>
  <si>
    <t>"Sam tex factory" МЧЖ</t>
  </si>
  <si>
    <t>Дераза ва эшик пардалари,  кўрпа-тўшаклар ҳамда       мебель учун велюр мато ишлаб чиқаришни ташкил этиш</t>
  </si>
  <si>
    <t>"SAMARKAND MEGA HOLOD" МЧЖ</t>
  </si>
  <si>
    <t>HVAC (иситиш, вентиляция, кондиционер, саноат совутиш) ускуналарини ишлаб чиқаришни ташкил этиш</t>
  </si>
  <si>
    <t>"Samarkand Motrid Dry Fruit"МЧЖ</t>
  </si>
  <si>
    <t>Қишлоқ хўжалиги махсулотларини саралаб экспортга йўналтиришни ташкил этиш</t>
  </si>
  <si>
    <t>"SAMARQAND ME’MOR QURILISH" МЧЖ</t>
  </si>
  <si>
    <t>"SHARQONA AGRO PROGRES" фермер хўжалиги</t>
  </si>
  <si>
    <t>"SHER TANHO DARVOZALARI" МЧЖ</t>
  </si>
  <si>
    <t>Темир металларига ишлов бериш панжара ва дарвозалар ясашни ташкил этиш</t>
  </si>
  <si>
    <t>"SHOHINA PRESTIJ" оилавий корхонаси</t>
  </si>
  <si>
    <t>Гофрировка қилинган картонни ёпиштириш фаолиятини ташкил этиш</t>
  </si>
  <si>
    <t>"SHOXJAXON GIGANT 777" МЧЖ</t>
  </si>
  <si>
    <t>Дўконлар, маиший хизмат кўрсатиш корхоналари (1-лойиҳа)</t>
  </si>
  <si>
    <t>"SHOXONA GRAND SULTAN" МЧЖ</t>
  </si>
  <si>
    <t>"SHUXRAT-FIRDAVS GARANT EKSPORT" МЧЖ</t>
  </si>
  <si>
    <t>Бутиллаштирилган ичимлик суви ишлаб чиқаришни ташкил этиш</t>
  </si>
  <si>
    <t>"SINTELUX" МЧЖ</t>
  </si>
  <si>
    <t>Синтипон махсулоталри  ишлаб чиқаришни ташкил этиш</t>
  </si>
  <si>
    <t>"SIYOB SHAVKAT ORZU" фермер хўжалиги</t>
  </si>
  <si>
    <t>"Suhrob Sitora" МЧЖ</t>
  </si>
  <si>
    <t>"TEMURBEK-MA’RUF AVTO XIZMAT" оилавий корхонаси</t>
  </si>
  <si>
    <t>"TMB-GRAVIY" МЧЖ</t>
  </si>
  <si>
    <t>Шебин ишлаб чиқаришни ташкил этиш</t>
  </si>
  <si>
    <t>"TURBO HYGIENIC" МЧЖ ҚК</t>
  </si>
  <si>
    <t>Гигиеник воситалар ишлаб чиқариш</t>
  </si>
  <si>
    <t>"TURKISTON BEST GRANT" МЧЖ</t>
  </si>
  <si>
    <t>"URG MEDICAL" МЧЖ</t>
  </si>
  <si>
    <t>Тиббий хазмат кўрсатиш хизматини ташкил этиш</t>
  </si>
  <si>
    <t>"URGUT ASAT BOBO" МЧЖ</t>
  </si>
  <si>
    <t>"XOLIQ RAJAB RLX" фермер хўжалиги</t>
  </si>
  <si>
    <t>"YANGI SHODIYONA" МЧЖ</t>
  </si>
  <si>
    <t>"Yuksalish optavik plus" МЧЖ</t>
  </si>
  <si>
    <t>Замонавий савдо шаҳобчаси (супермаркет) ташкил этиш</t>
  </si>
  <si>
    <t>"ZAM ZAM TRADE MAKON" МЧЖ</t>
  </si>
  <si>
    <t>"ZARAFSHON SAXOVAT DIYORI" фермер хўжалиги</t>
  </si>
  <si>
    <t>"Ziyovuddin Medical Grant Servis" МЧЖ</t>
  </si>
  <si>
    <t>Тиббий диягностика маркази ташкил этиш</t>
  </si>
  <si>
    <t>"Азим Санжар" оилавий корхонаси</t>
  </si>
  <si>
    <t>Автомобилларга техник хизмат кўрсатиш шахобчасини ташкил қилиш</t>
  </si>
  <si>
    <t>"Алишер полиз экинлари" фермер хўжалиги</t>
  </si>
  <si>
    <t>Умумий овқатлариниш шахобчаси фаолиятини кенгайтириш</t>
  </si>
  <si>
    <t>"Бахром Ахлиддин электро" оилавий корхонаси</t>
  </si>
  <si>
    <t>Электро ШИТ ишлаб чикариш (электр кувватлагичлар и-ч)ни ташкил этиш</t>
  </si>
  <si>
    <t>"Бахт парранда" МЧЖ</t>
  </si>
  <si>
    <t>"Зарафшон пропетти" МЧЖ</t>
  </si>
  <si>
    <t>"Ибрагимов Ромлари" оилавий корхонаси</t>
  </si>
  <si>
    <t>"Исомиддин Бобо чойхонаси" МЧЖ</t>
  </si>
  <si>
    <t>"Каттақўрғон пахтамаш" МЧЖ</t>
  </si>
  <si>
    <t>Металга ишлов беришни кенгайтириш</t>
  </si>
  <si>
    <t>"КУМУШ УНИВЕРСАЛ САВДО" оилавий корхонаси</t>
  </si>
  <si>
    <t>"Қалмоқсой "МЧЖ</t>
  </si>
  <si>
    <t>"Нарпай Замин чорваси" хусусий корхонаси</t>
  </si>
  <si>
    <t>Савдо ва маиший хизмат кўрсатиш комплекси ташкил қилиш</t>
  </si>
  <si>
    <t>"Нарпай МАХ транс" МЧЖ</t>
  </si>
  <si>
    <t>"Оқтош гранит" хусусий корхонаси</t>
  </si>
  <si>
    <t>"Олим бўтаев чорвалари" фермер хўжалиги</t>
  </si>
  <si>
    <t>"Оригинал нефт оил 777" МЧЖ</t>
  </si>
  <si>
    <t>"САГ Агро Пайариқ" МЧЖ</t>
  </si>
  <si>
    <t>Қишлоқ хўжалиги маҳсулотларини саралашни ташкил этиш</t>
  </si>
  <si>
    <t>"Самарқанд ёғ мой Экстракт"МЧЖ</t>
  </si>
  <si>
    <t>"Саян" МЧЖ</t>
  </si>
  <si>
    <t>"Украч файз" МЧЖ</t>
  </si>
  <si>
    <t>"Феруз картон" МЧЖ</t>
  </si>
  <si>
    <t>Иккиламчи қоғозни қайта ишлашни кенгайтириш</t>
  </si>
  <si>
    <t>"Хаким Раббим шифо" МЧЖ</t>
  </si>
  <si>
    <t>"Ҳамдам Смарт нур" хусусий корхонаси</t>
  </si>
  <si>
    <t>Полиэтилен қувурлар ишлаб чикаришни ташкил этиш</t>
  </si>
  <si>
    <t>"Шамшир бест строй" МЧЖ</t>
  </si>
  <si>
    <t>Қурилиш моллари савдо комплексини ташкил этиш</t>
  </si>
  <si>
    <t>"Элбек Эрматов" оилавий корхонаси</t>
  </si>
  <si>
    <t>Маиший чиқиндини қайта ишлашни ташкил қилиш</t>
  </si>
  <si>
    <t>"Эргаш ота сифат савдо" МЧЖ</t>
  </si>
  <si>
    <t>Махсус техникаларда транспорт хизмати кўрсатишни ташкил этиш</t>
  </si>
  <si>
    <t>"Юлдуз омад" МЧЖ</t>
  </si>
  <si>
    <t>"Яхшиният ширин таом" хусусий корхонаси</t>
  </si>
  <si>
    <t>“MED EXPO SHIFO” МЧЖ</t>
  </si>
  <si>
    <t>“Саидин оқсақол” МЧЖ</t>
  </si>
  <si>
    <t>Савдо дуконини ташкил этиш</t>
  </si>
  <si>
    <t>"EKO KOINOT TEKSTIL" МЧЖ</t>
  </si>
  <si>
    <t>Тикувчилик фаолиятини  ташкил этиш</t>
  </si>
  <si>
    <t>"Globaltex" МЧЖ</t>
  </si>
  <si>
    <t>Текстил фабрикаси ташкил этиш</t>
  </si>
  <si>
    <t>"Hamroh savdo tarmog'i" МЧЖ</t>
  </si>
  <si>
    <t>"Parsdise white gold textile" МЧЖ</t>
  </si>
  <si>
    <t>"Sadaf biznes servis" МЧЖ</t>
  </si>
  <si>
    <t>"Sirli ixtiro" МЧЖ</t>
  </si>
  <si>
    <t>"Мингчуқур" МЧЖ</t>
  </si>
  <si>
    <t>Қурилиш махсулотлари ишлаб чиқаришни ташкил этиш</t>
  </si>
  <si>
    <t>"Мухаббат Сарвар файз" МЧЖ</t>
  </si>
  <si>
    <t>"Шароф ота чорваси" оилавий корхонаси</t>
  </si>
  <si>
    <t>"AFRUZ SHEROZ MAXSULOTLARI" хусусий корхонаси</t>
  </si>
  <si>
    <t>Кунгабоқар махсулотларини қайта ишлаш фаолитини ташкил этиш</t>
  </si>
  <si>
    <t>"AHIL JAMOALAR" унитар корхонаси</t>
  </si>
  <si>
    <t>Чойшаб ва матраслар ишлаб чиқаришни ташкил этиш</t>
  </si>
  <si>
    <t>"BABY MASSAGE AQUA" МЧЖ</t>
  </si>
  <si>
    <t>"BAXODIRJON" МЧЖ</t>
  </si>
  <si>
    <t>"GLASS-ELEGANT" МЧЖ</t>
  </si>
  <si>
    <t>Иссиқга чидамли ойна ва металл панжара маҳсулотларини ишлаб чиқаришни ташкил этиш</t>
  </si>
  <si>
    <t>"HОJIMUROD OLGA BOGI" фермер хўжалиги</t>
  </si>
  <si>
    <t>ЯТТ "Jabborov Javlonbek Jamoliddin o'g'li"</t>
  </si>
  <si>
    <t>"JURAYEV QAXRAMON BALIQLARI" фермер хўжалиги</t>
  </si>
  <si>
    <t>"MAROQAND METAL STROY SERVIS" МЧЖ</t>
  </si>
  <si>
    <t>Металл маҳсулотларини қайта ишлаб чиқаришни ташкил этиш</t>
  </si>
  <si>
    <t>"CHELAK UNIVERSAL GROUP STROY" МЧЖ</t>
  </si>
  <si>
    <t>"CHINOBOD PLAST" МЧЖ</t>
  </si>
  <si>
    <t>"SINDAROV SHUXROT NASRIDDINOVICH"  МЧЖ</t>
  </si>
  <si>
    <t>"MED EKSPERT 777" МЧЖ</t>
  </si>
  <si>
    <t>Қурилган тиббий хизмат кўрсатишни ташкил этиш</t>
  </si>
  <si>
    <t>"MIRISHKOR HAYOTULLO SAXOVATI" фермер хўжалиги</t>
  </si>
  <si>
    <t>"MUHAMMADJON KISHMISH UZUM BOG‘LARI" МЧЖ</t>
  </si>
  <si>
    <t>Омухта ем грануласи ишлаб чиқаришни ташкил этиш</t>
  </si>
  <si>
    <t>"BAZAROV SHUXRAT JUMANOVICH" оилавий корхонаси</t>
  </si>
  <si>
    <t>"SADIKOV FIRDAVS TRADE STAR" оилавий корхонаси</t>
  </si>
  <si>
    <t>"PARIZODA MEDICAL SERVICE" хусусий корхонаси</t>
  </si>
  <si>
    <t>Тиббий марказ фаолиятини кенгайтириш</t>
  </si>
  <si>
    <t>"SADAF AGRO SERVIS" МЧЖ</t>
  </si>
  <si>
    <t>"Sam Auto Motors 777" МЧЖ</t>
  </si>
  <si>
    <t>"SAMARQAND BAXT SERVIS" МЧЖ</t>
  </si>
  <si>
    <t>Авто-тех хизмат кўрсатиш комплексини  ташкил этиш</t>
  </si>
  <si>
    <t>"SAMARQAND MAJNUNTOL" оилавий корхонаси</t>
  </si>
  <si>
    <t>Базмлар ва умумий овқатланишни ташкил этиш</t>
  </si>
  <si>
    <t>"SAM-NEGIN" МЧЖ</t>
  </si>
  <si>
    <t>Гилам ва палас махсулотлари ишлаб чиқаришни ташкил этиш</t>
  </si>
  <si>
    <t>"ZARAFSHON TEX LUX" МЧЖ</t>
  </si>
  <si>
    <t>Маҳсулотларни сақлаш омборхонаси ташкил этиш</t>
  </si>
  <si>
    <t>ЯТТ "Бердирасулова Назира Давроновна"</t>
  </si>
  <si>
    <t>ЯТТ "Иргашев Бахтиёр Абдуллаевич"</t>
  </si>
  <si>
    <t>Давлат хусусий шерикчилик асосида  мактабгача таълим муассасаси ташкил этиш</t>
  </si>
  <si>
    <t>"Муронов Самандар узумлари" фермер хўжалиги</t>
  </si>
  <si>
    <t>"Нарпай Агробест таъминот" МЧЖ</t>
  </si>
  <si>
    <t>100 тоннали музлаткич ташкил этиш</t>
  </si>
  <si>
    <t>"YUGONTEPA MAISHIY XIZMATI" оилавий корхонаси</t>
  </si>
  <si>
    <t>Қишлоқ хўжали маҳсулотлари қайта ишлаш</t>
  </si>
  <si>
    <t>"SHOXZOD NASRIDDINOV" МЧЖ</t>
  </si>
  <si>
    <t>"Самандар авто сервис сифат" оилавий корхонаси</t>
  </si>
  <si>
    <t>Автомобилларга эхтиёт қисмлари савдо дўконини ташкил этиш</t>
  </si>
  <si>
    <t>Ташаббускор  Қиличов Бахром</t>
  </si>
  <si>
    <t>Ташаббускор Абдужамилов Жамшид</t>
  </si>
  <si>
    <t>Ўқув марказ ҳамда умумий овқатланиш шаҳобчасини ташкил этиш</t>
  </si>
  <si>
    <t>Ташаббускор Абдуллаев Мамадамин</t>
  </si>
  <si>
    <t>Тахтага ишлов бериш цехи ташкил этиш</t>
  </si>
  <si>
    <t>Ташаббускор Бердиқулов Сирожиддин</t>
  </si>
  <si>
    <t>Ташаббускор Болтаев Акмал</t>
  </si>
  <si>
    <t>Ташаббускор Гаффаров Илхом</t>
  </si>
  <si>
    <t>Умумий овқатланиш (рестаран) фаолиятини ташкил этиш</t>
  </si>
  <si>
    <t>Ташаббускор Рустамов Азиз Ўткирович</t>
  </si>
  <si>
    <t>Ташаббускор Турсунов Алибек</t>
  </si>
  <si>
    <t>Ташаббускор Халимов Бекмурод Исомиддин ўғли</t>
  </si>
  <si>
    <t>Ташаббускор Холиқулов Баходир</t>
  </si>
  <si>
    <t>Ташаббускор Шукуров Одил</t>
  </si>
  <si>
    <t>Ташуббускор Эргашев Акмал</t>
  </si>
  <si>
    <t>Трансформатор эҳтиёт қисмлари ишлаб чиқаришни ташкил этиш</t>
  </si>
  <si>
    <t>"Уйғунжон узумлари" фермер хўжалиги</t>
  </si>
  <si>
    <t xml:space="preserve">"KARIMOV SHERZODBEK DALASI" фермер хўжалиги </t>
  </si>
  <si>
    <t xml:space="preserve">"НАЗАРОВ ЖАХОНГИР ЯНГИ ДАЛАСИ" фермер хўжалиги </t>
  </si>
  <si>
    <t xml:space="preserve">"Саланг ГК" фермер хўжалиги </t>
  </si>
  <si>
    <t>"OQQAN DARYO SHAMOLI" хусусий корхонаси</t>
  </si>
  <si>
    <t>ЯТТ "Шамсиев Шерали"</t>
  </si>
  <si>
    <t>Савдо ва маиший хизмат кўрсатиш шахобчасини ташкил этиш</t>
  </si>
  <si>
    <t>ЯТТ "Дониев Мираббос"</t>
  </si>
  <si>
    <t>ЯТТ "Эшиниёзов Жавлонбек Шерали ўғли"</t>
  </si>
  <si>
    <t>Автомобилларга техник хизмат кўрсатиш ва тамирлаш устаҳонасини ташкил этиш</t>
  </si>
  <si>
    <t>Ташаббускор Жураёв Фозил</t>
  </si>
  <si>
    <t>Озиқ ва ноозиқ овқат маҳсулотлари дўкони ташкил этиш</t>
  </si>
  <si>
    <t>"Хушмуродова Мавжуда" оилавий корхонаси</t>
  </si>
  <si>
    <t>Оммавий тадбирларни ўтказиш масканини ташкил этиш</t>
  </si>
  <si>
    <t>"Хаммом делфин плюс" оилавий корхонаси</t>
  </si>
  <si>
    <t>Сартарошхона, гўзаллик салони, хаммомни ташкил этиш</t>
  </si>
  <si>
    <t>"SAMANDAR" хусусий корхонаси</t>
  </si>
  <si>
    <t>Сиқилган газ қўйиш шахобчаси ташкил этиш</t>
  </si>
  <si>
    <t>"MUBINA OYDIN KUZMUNCHOQLARI"                 МЧЖ</t>
  </si>
  <si>
    <t>Туй базм ва маъросимлар ўтказишни ташкил этиш</t>
  </si>
  <si>
    <t>"SAXOVATLI DEHQONOBOD" МЧЖ</t>
  </si>
  <si>
    <t>Тўй ва маросимлар ўтказмш объекти ва министадион ташкил этиш</t>
  </si>
  <si>
    <t>"YANGI QISHLOQ KICHKINTOYLAR" НТМ</t>
  </si>
  <si>
    <t>Ўқув марказлари ва МТМ ташкил этиш</t>
  </si>
  <si>
    <t>Ташаббускор Адилов Ғолиб Ахмадович</t>
  </si>
  <si>
    <t>Умумий овкатланиш ва туризм маскани ташкил этиш</t>
  </si>
  <si>
    <t>Ташаббускор Бахриддинов Бектош</t>
  </si>
  <si>
    <t>Умумий овкатланиш маскани ташкил этиш</t>
  </si>
  <si>
    <t>"SARVARBEK ASILBEK ASIL BEZNES" оилавий корхонаси</t>
  </si>
  <si>
    <t>Умумий овкатланиш шохобчаси ташкил этиш</t>
  </si>
  <si>
    <t>"VITSAM" хусусий корхонаси</t>
  </si>
  <si>
    <t>Ташаббускор Азимов Ойбек</t>
  </si>
  <si>
    <t xml:space="preserve">Экотуризмни ривожлантириш </t>
  </si>
  <si>
    <t>Ташаббускор Бобоева Мунира</t>
  </si>
  <si>
    <t>"G’ULOMJON SHIFO" МЧЖ</t>
  </si>
  <si>
    <t>Тиббий муассаса ташкил этиш</t>
  </si>
  <si>
    <t>"MOXSAR" МЧЖ</t>
  </si>
  <si>
    <t>Нефт маҳсулотларини қайта ишлашни (бензин) ташкил этиш</t>
  </si>
  <si>
    <t>"2022 PRO DEN TAL" МЧЖ</t>
  </si>
  <si>
    <t>Смотология хизматларини ташкил этиш</t>
  </si>
  <si>
    <t>"DOKTOR MED SERVIS 2022" МЧЖ</t>
  </si>
  <si>
    <t>Ташаббускор Хамраев Юсуф</t>
  </si>
  <si>
    <t>"CLASS-F" МЧЖ</t>
  </si>
  <si>
    <t>Ёқилғи, мойлаш маҳсулотлари ишлаб чиқариш</t>
  </si>
  <si>
    <t>"Classicmotors power" МЧЖ</t>
  </si>
  <si>
    <t>"DKIZ 2022" МЧЖ</t>
  </si>
  <si>
    <t>Рангли метални қайта ишлашни ташкил этиш</t>
  </si>
  <si>
    <t xml:space="preserve"> "QO‘SHRABOT EKOSTA GAZ SERVIS" МЧЖ</t>
  </si>
  <si>
    <t>Автомобилларга сиқилган газ қўйиш компрессор станцияси ташкил қилиш</t>
  </si>
  <si>
    <t>"ELEGANT BARAKA COMPLEKS" оилавий корхонаси</t>
  </si>
  <si>
    <t>"FISTIVALNURBEK" хусусий корхонаси</t>
  </si>
  <si>
    <t>Маиший хизмат кўрсатиш ва умумий овқатланиш марказини ташкил этиш</t>
  </si>
  <si>
    <t>"SAYFULLO OTA AVTOSERVIS" МЧЖ</t>
  </si>
  <si>
    <t>Автомабиларга техник хизмат кўрсатишни ташкил этиш</t>
  </si>
  <si>
    <t>"MOHITOBON IMRON HOFIZXON" МЧЖ</t>
  </si>
  <si>
    <t>Хизмат кўрсатиш қурилиш матералари савдосини ташкил этиш</t>
  </si>
  <si>
    <t>"GOLD MEDICAL CLINIC" МЧЖ</t>
  </si>
  <si>
    <t>Тиббиий диагностика маркази(стоматология)ни ташкил этиш</t>
  </si>
  <si>
    <t>"OQDARYO IBN SINO" хусусий корхонаси</t>
  </si>
  <si>
    <t>Тибииёт маркази ташкил этиш</t>
  </si>
  <si>
    <t>"MASHHURBEK NAZARBEK BAXT" оилавий корхонаси</t>
  </si>
  <si>
    <t>"OQDARYO OBOD METALL SERVIS" МЧЖ</t>
  </si>
  <si>
    <t>Қурилиш материаллари савдоси ҳамда металга ишлов беришни ташкил этиш</t>
  </si>
  <si>
    <t>"KOK TERAK NURLI DALASI" фермер хўжалиги</t>
  </si>
  <si>
    <t>"G''OFUROV SHAXZODBEK DALASI "  фермер хўжалиги</t>
  </si>
  <si>
    <t>"Fayziobod -X.A.B-CHORVA" хусусий корхонаси</t>
  </si>
  <si>
    <t>"Турон Эко Оил" МЧЖ</t>
  </si>
  <si>
    <t>"Абдулазиз Метал Сервис" МЧЖ</t>
  </si>
  <si>
    <t>Метал трубалар  (нержавейка) ишлаб чиқаришни ташкил этиш</t>
  </si>
  <si>
    <t xml:space="preserve">Ташаббускор Назакова Саида </t>
  </si>
  <si>
    <t>Савдо хизматларини ташкил қилиш ва қўп қаватли турар жойлар қуриш</t>
  </si>
  <si>
    <t>"SHARQ GOLD 1" оилавий корхонаси</t>
  </si>
  <si>
    <t>Савдо шахобчалари ташкил этиш</t>
  </si>
  <si>
    <t>"Global med life" МЧЖ</t>
  </si>
  <si>
    <t>"MAXTOBA INTIZOR SUXROB" оилавий корхонаси</t>
  </si>
  <si>
    <t>Умумий оақатланиш шахобчаси ташкил этиш</t>
  </si>
  <si>
    <t>"THE STRONGEST EXPERT" МЧЖ</t>
  </si>
  <si>
    <t>"Urgut Silk fiber company" МЧЖ</t>
  </si>
  <si>
    <t>Ипак толаларини тайёрлаш ва қайта ишлашни ташкил этиш</t>
  </si>
  <si>
    <t>текстиль ва тўқимачилик саноати</t>
  </si>
  <si>
    <t>"NBA Allianz" МЧЖ</t>
  </si>
  <si>
    <t>Гипсакартон листлари учун картон қоғоз ишлаб чиқаришни кенгайтириш</t>
  </si>
  <si>
    <t>Паррандалар учун омухта ем ишлаб чиқаришни ташкил этиш</t>
  </si>
  <si>
    <t>Асфалт ва бетон заводи ҳамда шебен қуми ишлаб чиқаришни ташкил этиш</t>
  </si>
  <si>
    <t>"Нарпай нур чорваси" фермер хўжалиги</t>
  </si>
  <si>
    <t>Сут йўналишида чорвачилик хўжалигини ташкил этиш</t>
  </si>
  <si>
    <t>"Холиқ ражаб" фермер хўжалиги</t>
  </si>
  <si>
    <t>Бўрдоқичилик хўжалигини ташкил этиш</t>
  </si>
  <si>
    <t>"Зрибдор Умид Машали" фермер хўжалиги</t>
  </si>
  <si>
    <t>Бўрдоқичилик йўналишида чорвачилик хўжалигини ташкил этиш</t>
  </si>
  <si>
    <t>"KLASTER TUTLI YAYLOVI" МЧЖ</t>
  </si>
  <si>
    <t>Ташаббускор Холмурадов Жасур Ғайбуллаевич</t>
  </si>
  <si>
    <t>"Zarafshon valli briks" МЧЖ</t>
  </si>
  <si>
    <t>"Шавкат инвест 777" МЧЖ</t>
  </si>
  <si>
    <t>"Ses-Steel-Trade" МЧЖ ҚК</t>
  </si>
  <si>
    <t>"OLQARTEPA GARDEN" МЧЖ</t>
  </si>
  <si>
    <t>Умумий овқатланиш шахобчаси ва маросимлар ўтказиш хизмати ташкил этиш</t>
  </si>
  <si>
    <t>"QIRQSHODI AVTOBEKATI" оилавий корхонаси</t>
  </si>
  <si>
    <t>Савдо хизматлари ташкил этиш</t>
  </si>
  <si>
    <t>Ташаббускор Қобилов Шомирза</t>
  </si>
  <si>
    <t>Қурилиш материаллари савдоси ташкил этиш</t>
  </si>
  <si>
    <t>рақами</t>
  </si>
  <si>
    <t>Ишга тушган муддати</t>
  </si>
  <si>
    <t>дастур</t>
  </si>
  <si>
    <t>Тасдиқланган далолатнома</t>
  </si>
  <si>
    <t>санаси</t>
  </si>
  <si>
    <t>№ 56</t>
  </si>
  <si>
    <t>№ 55</t>
  </si>
  <si>
    <t>№ 54</t>
  </si>
  <si>
    <t>№ 53</t>
  </si>
  <si>
    <t>№ 42</t>
  </si>
  <si>
    <t>№ 22</t>
  </si>
  <si>
    <t>№ 21</t>
  </si>
  <si>
    <t>№31</t>
  </si>
  <si>
    <t>№30</t>
  </si>
  <si>
    <t>№106</t>
  </si>
  <si>
    <t>№50</t>
  </si>
  <si>
    <t>№62</t>
  </si>
  <si>
    <t>№37</t>
  </si>
  <si>
    <t>№39</t>
  </si>
  <si>
    <t>№12</t>
  </si>
  <si>
    <t>№32</t>
  </si>
  <si>
    <t>№45</t>
  </si>
  <si>
    <t>№20</t>
  </si>
  <si>
    <t>№54</t>
  </si>
  <si>
    <t>№36</t>
  </si>
  <si>
    <t>№25</t>
  </si>
  <si>
    <t>№40</t>
  </si>
  <si>
    <t>№35</t>
  </si>
  <si>
    <t>№42</t>
  </si>
  <si>
    <t>№43</t>
  </si>
  <si>
    <t>№41</t>
  </si>
  <si>
    <t>№38</t>
  </si>
  <si>
    <t>№29</t>
  </si>
  <si>
    <t>№112</t>
  </si>
  <si>
    <t>№60</t>
  </si>
  <si>
    <t>№26</t>
  </si>
  <si>
    <t>№52</t>
  </si>
  <si>
    <t>№44</t>
  </si>
  <si>
    <t>№48</t>
  </si>
  <si>
    <t>№116</t>
  </si>
  <si>
    <t>№46</t>
  </si>
  <si>
    <t>№110</t>
  </si>
  <si>
    <t>№102</t>
  </si>
  <si>
    <t>№113</t>
  </si>
  <si>
    <t>№59</t>
  </si>
  <si>
    <t>№49</t>
  </si>
  <si>
    <t>№109</t>
  </si>
  <si>
    <t>№55</t>
  </si>
  <si>
    <t>№111</t>
  </si>
  <si>
    <t>№115</t>
  </si>
  <si>
    <t>№61</t>
  </si>
  <si>
    <t>№53</t>
  </si>
  <si>
    <t>№47</t>
  </si>
  <si>
    <t>№18</t>
  </si>
  <si>
    <t>№51</t>
  </si>
  <si>
    <t>№66</t>
  </si>
  <si>
    <t>№108</t>
  </si>
  <si>
    <t>№114</t>
  </si>
  <si>
    <t>№87</t>
  </si>
  <si>
    <t>№ 14</t>
  </si>
  <si>
    <t>№ 26</t>
  </si>
  <si>
    <t>№93</t>
  </si>
  <si>
    <t>№100</t>
  </si>
  <si>
    <t>№90</t>
  </si>
  <si>
    <t>№24</t>
  </si>
  <si>
    <t>№ 16</t>
  </si>
  <si>
    <t>№ 30</t>
  </si>
  <si>
    <t>№ 34</t>
  </si>
  <si>
    <t>№ 29</t>
  </si>
  <si>
    <t>№ 28</t>
  </si>
  <si>
    <t>№ 33</t>
  </si>
  <si>
    <t>№ 32</t>
  </si>
  <si>
    <t>№ 31</t>
  </si>
  <si>
    <t>№ 47</t>
  </si>
  <si>
    <t>№ 48</t>
  </si>
  <si>
    <t>№ 25</t>
  </si>
  <si>
    <t>№ 27</t>
  </si>
  <si>
    <t>№ 24</t>
  </si>
  <si>
    <t>№ 18</t>
  </si>
  <si>
    <t>№ 22-32</t>
  </si>
  <si>
    <t>№ 71</t>
  </si>
  <si>
    <t>№ 70</t>
  </si>
  <si>
    <t>№69</t>
  </si>
  <si>
    <t>№ 33/22</t>
  </si>
  <si>
    <t>№ 34/22</t>
  </si>
  <si>
    <t>№ 126</t>
  </si>
  <si>
    <t>№ 117</t>
  </si>
  <si>
    <t>№ 125</t>
  </si>
  <si>
    <t>№ 115</t>
  </si>
  <si>
    <t>№ 116</t>
  </si>
  <si>
    <t>№ 122</t>
  </si>
  <si>
    <t>№ 123</t>
  </si>
  <si>
    <t>№ 124</t>
  </si>
  <si>
    <t>№ 39</t>
  </si>
  <si>
    <t>№ 38</t>
  </si>
  <si>
    <t>№ 75</t>
  </si>
  <si>
    <t>№ 78</t>
  </si>
  <si>
    <t>№ 79</t>
  </si>
  <si>
    <t>№ 80-х</t>
  </si>
  <si>
    <t>№ 03/12</t>
  </si>
  <si>
    <t>№ 1/12-22</t>
  </si>
  <si>
    <t>№ 1/12-22-2</t>
  </si>
  <si>
    <t>№28/10-22</t>
  </si>
  <si>
    <t>№ 6/12-22</t>
  </si>
  <si>
    <t>№15/04-22</t>
  </si>
  <si>
    <t>№ 12/12-2022</t>
  </si>
  <si>
    <t>№ 14/12-2022</t>
  </si>
  <si>
    <t>№ 13/12-22</t>
  </si>
  <si>
    <t>№26/10-22</t>
  </si>
  <si>
    <t>№ 69</t>
  </si>
  <si>
    <t>№ 72</t>
  </si>
  <si>
    <t>№ 74</t>
  </si>
  <si>
    <t>№ 76</t>
  </si>
  <si>
    <t>№ 73</t>
  </si>
  <si>
    <t>№ 77</t>
  </si>
  <si>
    <t>№ 89</t>
  </si>
  <si>
    <t>№ 99</t>
  </si>
  <si>
    <t>№ 92</t>
  </si>
  <si>
    <t>№ 98</t>
  </si>
  <si>
    <t>№ 90</t>
  </si>
  <si>
    <t>№ 95</t>
  </si>
  <si>
    <t>№ 94</t>
  </si>
  <si>
    <t>№91</t>
  </si>
  <si>
    <t>№63</t>
  </si>
  <si>
    <t>№68</t>
  </si>
  <si>
    <t>№ 45</t>
  </si>
  <si>
    <t>№ 49</t>
  </si>
  <si>
    <t>№ 44</t>
  </si>
  <si>
    <t>№ 46</t>
  </si>
  <si>
    <t>№13</t>
  </si>
  <si>
    <t>№17</t>
  </si>
  <si>
    <t>№14</t>
  </si>
  <si>
    <t>№15</t>
  </si>
  <si>
    <t>№16</t>
  </si>
  <si>
    <t>№22</t>
  </si>
  <si>
    <t>№10</t>
  </si>
  <si>
    <t>№9</t>
  </si>
  <si>
    <t>№11</t>
  </si>
  <si>
    <t>№57</t>
  </si>
  <si>
    <t>№58</t>
  </si>
  <si>
    <t>№19</t>
  </si>
  <si>
    <t>Дўконлар, маиший хизмат кўрсатиш корхоналари (2-лойиҳа)</t>
  </si>
  <si>
    <t>№ 20</t>
  </si>
  <si>
    <t>№ 17</t>
  </si>
  <si>
    <t>№ 60</t>
  </si>
  <si>
    <t>№ 23</t>
  </si>
  <si>
    <t>№ 13</t>
  </si>
  <si>
    <t>№ 12</t>
  </si>
  <si>
    <t>№ 43</t>
  </si>
  <si>
    <t>№ 19</t>
  </si>
  <si>
    <t>№ 11</t>
  </si>
  <si>
    <t>№ 15</t>
  </si>
  <si>
    <t>№56</t>
  </si>
  <si>
    <t>№117</t>
  </si>
  <si>
    <t>№101</t>
  </si>
  <si>
    <t>№ 121</t>
  </si>
  <si>
    <t xml:space="preserve"> № 119</t>
  </si>
  <si>
    <t>№ 120</t>
  </si>
  <si>
    <t>№ 118</t>
  </si>
  <si>
    <t>№ 105</t>
  </si>
  <si>
    <t>№ 40</t>
  </si>
  <si>
    <t>№3</t>
  </si>
  <si>
    <t>№ 62</t>
  </si>
  <si>
    <t>№ 64</t>
  </si>
  <si>
    <t>№ 61</t>
  </si>
  <si>
    <t>№ 63</t>
  </si>
  <si>
    <t>№ 65</t>
  </si>
  <si>
    <t>№ 59</t>
  </si>
  <si>
    <t>№ 58</t>
  </si>
  <si>
    <t>№ 36</t>
  </si>
  <si>
    <t>№ 37</t>
  </si>
  <si>
    <t>67-Х</t>
  </si>
  <si>
    <t>№ 35</t>
  </si>
  <si>
    <t>№82</t>
  </si>
  <si>
    <t>№ 51</t>
  </si>
  <si>
    <t>№ 50</t>
  </si>
  <si>
    <t>№ 52</t>
  </si>
  <si>
    <t>№ 66</t>
  </si>
  <si>
    <t>№ 67</t>
  </si>
  <si>
    <t>№ 68</t>
  </si>
  <si>
    <t>№ 13-12/2022</t>
  </si>
  <si>
    <t>№  4/21-9-22</t>
  </si>
  <si>
    <t>№ 01/01-12</t>
  </si>
  <si>
    <t>84-Х</t>
  </si>
  <si>
    <t>№ 25-10/2022</t>
  </si>
  <si>
    <t>75-X</t>
  </si>
  <si>
    <t>76-С</t>
  </si>
  <si>
    <t>№ 08/12</t>
  </si>
  <si>
    <t>74-C</t>
  </si>
  <si>
    <t>№ 1-12/22</t>
  </si>
  <si>
    <t>№ 01/12</t>
  </si>
  <si>
    <t>№ 9/2022</t>
  </si>
  <si>
    <t>59-X</t>
  </si>
  <si>
    <t>№ 15/12</t>
  </si>
  <si>
    <t>№ 25/10-25</t>
  </si>
  <si>
    <t>№ 15/12-22</t>
  </si>
  <si>
    <t>54-X</t>
  </si>
  <si>
    <t>65-С</t>
  </si>
  <si>
    <t>82-X</t>
  </si>
  <si>
    <t>№ 13-12/22</t>
  </si>
  <si>
    <t>№ 07/12</t>
  </si>
  <si>
    <t>№ 15/12-22А</t>
  </si>
  <si>
    <t>№ 26/08-2022</t>
  </si>
  <si>
    <t>№ 3/19-09</t>
  </si>
  <si>
    <t>№ 15-12/2022</t>
  </si>
  <si>
    <t>№ 05/06-22</t>
  </si>
  <si>
    <t>№ 22/08-2022</t>
  </si>
  <si>
    <t>№ 30/06-22-3</t>
  </si>
  <si>
    <t>№ 11/01</t>
  </si>
  <si>
    <t>83-Х</t>
  </si>
  <si>
    <t>№ 06-09/2022</t>
  </si>
  <si>
    <t>№ 30/8-22</t>
  </si>
  <si>
    <t>62-X</t>
  </si>
  <si>
    <t>№ 5/11-12</t>
  </si>
  <si>
    <t>77-Х</t>
  </si>
  <si>
    <t>80-Х</t>
  </si>
  <si>
    <t>№ 04/12</t>
  </si>
  <si>
    <t>№6</t>
  </si>
  <si>
    <t>№7</t>
  </si>
  <si>
    <t>10/12-22</t>
  </si>
  <si>
    <t>Саримсоқов Темур Маиший хизмат кўрсатиш комлекси ташкил этиш</t>
  </si>
  <si>
    <t>Халилов Равшан Кемпинг ташкил этиш</t>
  </si>
  <si>
    <t xml:space="preserve">"Alibek Boglari"ФХ Узумчилик сохасини ривожлантириш учун сув тежовчи томчилатиб суғориш </t>
  </si>
  <si>
    <t>"CHINGIZXON TULPORI"МЧЖ Қишлоқ хўжалиги техникаси хизмати</t>
  </si>
  <si>
    <t>"MANNON MAXMADAMINOV"XK Қолибли нон ва қандолат маҳсулотлари ишлаб чиқариш</t>
  </si>
  <si>
    <t>"Элбек Усимликларни химоя киленикаси"МЧЖ Усимликларни химоя қилиш ва зарар кунандалардан сақлаш ва бегона ўтлардан қарши кимевий воситалари савдо мажмуаси</t>
  </si>
  <si>
    <t>"Элёр Аббосбек файз"Х/К Маиший хизмат кўрсатиш ва умумий овқатланиш хизмати</t>
  </si>
  <si>
    <t>"YULDUZ" МЧЖ Автомобилларга ёқилғи қуйиш шаҳобчаси ташкил этиш</t>
  </si>
  <si>
    <t>"AZIZBEK JAHONGIR GLOBAL ALOQA" МЧЖ Спорт зал ташкил этиш</t>
  </si>
  <si>
    <t>"GLAIVE TRADE SS" МЧЖ Савдо ва маиший хизмат кўрсатиш комлекси ташкил этиш</t>
  </si>
  <si>
    <t>"MIRJALOL UMMATQULOVICH" МЧЖ Шлакоблок ишлаб чиқаришни ташкил этиш</t>
  </si>
  <si>
    <t>"BULUNG‘UR ZUKKO KELAJAK" ОК Мини стадион ташкил этиш</t>
  </si>
  <si>
    <t>"HARVARD INTER SCHOOL" МЧЖ Ўқув марказ ташкил этиш</t>
  </si>
  <si>
    <t>"Агро био хим инвест" МЧЖ "Агромарказ" ташкил этиш</t>
  </si>
  <si>
    <t>"DILBAR SIFAT-URUG‘ TAMORQA XIZMAT" МЧЖ Томорқачилик кластерини ташкил этиш</t>
  </si>
  <si>
    <t>"METIN BUSINESS FRUITS"МЧЖ Қишлоқ хўжалиги маҳсулотларини қайта ишлашни кенгайтириш</t>
  </si>
  <si>
    <t>"ZAR OLTIN PILLA"МЧЖ Пилла етиштириш ва қайта ишлашни ташкил этиш</t>
  </si>
  <si>
    <t>"ZAXROXONIM RAXIMAXONIM"МЧЖ Нодавлат мактабгача таълим муассасини ташкил этиш</t>
  </si>
  <si>
    <t>"Бахромжон Бахтиёров"МЧЖ Шебен ишлаб чиқариш</t>
  </si>
  <si>
    <t>"Оқтепа Газ Сервис"МЧЖ Хусусий мактаб ва Диагностика маркази ташкил этиш</t>
  </si>
  <si>
    <t>"Смарт БС"МЧЖ Кандолат маҳсулотлари ишлаб чиқариш</t>
  </si>
  <si>
    <t>"ACARMAKSAN" МЧЖ хорижий корхонаси Томчилатиб суғориш учун филтр ускуналари ва полителин қувирлар ишлаб чиқаришни ташкил этиш</t>
  </si>
  <si>
    <t>"JALOL MEGA TEMIR BETON" МЧЖ Темир бетон маҳсулотларини ишлаб чиқариш ва ташиш учун юк ташувчи ва ортувчи транспорт хизматлари</t>
  </si>
  <si>
    <t>"CLYAPATRA" МЧЖ Умумий овқатланиш хизматини ташкил этиш</t>
  </si>
  <si>
    <t xml:space="preserve"> "DODAR SAMARKAND" ХК Чорвачилик хўжалигини ташкил этиш</t>
  </si>
  <si>
    <t xml:space="preserve"> "JOMBOY QURILISH" МЧЖ Тошни майдалаш ва темир-бетон маҳсулотлари ишлаб чиқариш фаолиятини йўлга қўйиш</t>
  </si>
  <si>
    <t>ЧП "NISHON BAXT" Колбаса маҳсулотларини ишлаб чиқаришни кенгайтириш</t>
  </si>
  <si>
    <t>"Жомбой Наслли Қуён"МЧЖ  Паррандачилик фаолиятни ривожлантириш</t>
  </si>
  <si>
    <t>"ECO SARVARBEK SERVIS"МЧЖ Туристлар ва маҳаллий аҳоли учун дам олиш маскани ташкил этиш</t>
  </si>
  <si>
    <t>"JOMBOY MUXAMMADJON TOLASI"МЧЖ Усимликларни химоя килиш ва зарар кунандалардан саклаш кимёвий воситалар савдо мажмуаси</t>
  </si>
  <si>
    <t>"MAC COLDO"МЧЖ Сув ишлаб чиқаришни ташкил этиш</t>
  </si>
  <si>
    <t>"MAR-MAX HOLDING INVEST"МЧЖ Ламинат ишлаб чиқаришн ташкил этиш</t>
  </si>
  <si>
    <t>"SAMARKAND GOLDEN COLORS"МЧЖ Полимер ранглар ишлаб чиқариш</t>
  </si>
  <si>
    <t>"YOSH NIXOLCHALAR UYI"НТМ Болалар боғчаси ташкил этиш</t>
  </si>
  <si>
    <t>"Амир миллий таомлари"О/К Умумий овқатланиш хизматларини ташкил этиш</t>
  </si>
  <si>
    <t xml:space="preserve">"Аниса Файз"МЧЖ Паррандачиликни фаолиятини ривожлантириш </t>
  </si>
  <si>
    <t>"Жомбой  дон"АЖ Соя уруғчилигини ташкил этиш ва савдосини йўлга қўйиш</t>
  </si>
  <si>
    <t>"Жомбой насилли парранда"ФХ Паррандачилик фаолиятини ташкил этиш</t>
  </si>
  <si>
    <t>"Жомбой Наслли Қуён"МЧЖ Қуёнчиликни ривожлантириш</t>
  </si>
  <si>
    <t xml:space="preserve">"Мароқанд мева-сабзавот"МЧЖ Интенсив боғни ташкил этиш </t>
  </si>
  <si>
    <t>"Шербоев Муродулла чорваси"ФХ Чорвачилик хўжалигини кенгайтириш</t>
  </si>
  <si>
    <t>Қосимов Фаррух Дам олиш маскани ташкил этиш</t>
  </si>
  <si>
    <t>ЯТТ "Рахмонова Хуршида" Болалар боғчаси ташкил этиш</t>
  </si>
  <si>
    <t>"Mumin Agro Xizmati"МЧЖ Тоғ тошини қайта ишлаш</t>
  </si>
  <si>
    <t xml:space="preserve"> "ELYOR NAZAROV SAVDO GROUP" ХК Профнастил маҳсулотлари ишлаб чиқариш фаолиятини йўлга қўйиш</t>
  </si>
  <si>
    <t>"ABDURAXMON MALXAM" МЧЖ Тиббий соғломлаштириш ва диагностика маркази фаолиятини кенгайтириш</t>
  </si>
  <si>
    <t xml:space="preserve">  Пўлатов Бекмурод "Санитария гигена узели"лойиҳасини ташкил этиш</t>
  </si>
  <si>
    <t>"SAM ELIT BUILDINGS"МЧЖ Шебен ишлаб чиқариш</t>
  </si>
  <si>
    <t>"Иштихон интер сервис"МЧЖ Ёғ мой ишлаб чиқариш</t>
  </si>
  <si>
    <t>"DIYORBEK AMIRA KLINIKASI"МЧЖ Хусусий шифохона (диогностика маркази) ташкил этиш</t>
  </si>
  <si>
    <t>"ELYOR SAVDO"МЧЖ Акфа ромлари  ва ёғочга ишлаб бериш</t>
  </si>
  <si>
    <t>"HUSNIDDIN SETORABONU UZUMLARI"ФХ Чорвачилик ташкил этиш</t>
  </si>
  <si>
    <t>"ISHTIXON O'SIMLIK KLINIKASI"МЧЖ Усимликларни химоя қилиш ва зарар кунандалардан сақлаш ва бегона ўтлардан қарши кимевий воситалари савдо мажмуаси</t>
  </si>
  <si>
    <t>"ISROIL JASUR ROMLARI"OK Акфа ром ишлаб чиқариш</t>
  </si>
  <si>
    <t>"KOMILJONOV MURODJON BOG'LARI"ФХ Узумчилик ташкил этиш</t>
  </si>
  <si>
    <t>"MEBEL GRAD 999"XK Мебел ишлаб чиқариш</t>
  </si>
  <si>
    <t>"MITAN YOG'DU ELEKTRIK"МЧЖ Салот ёритиш лампалари ишлаб  чиқариш</t>
  </si>
  <si>
    <t>"MUQIMTOSH"МЧЖ Маиший хизмат кўрсатиш компекси ташкил этиш</t>
  </si>
  <si>
    <t>"Кахрамон"ФХ Чорвачилик хўжалигини кенгайтириш</t>
  </si>
  <si>
    <t>"Сехрли дунё файз"NTM Мактабгача таълим муассасаси ташкил қилиш</t>
  </si>
  <si>
    <t>"Шамшод пахловон"ХК Юк ташиш хизматлари кўрсатиш</t>
  </si>
  <si>
    <t>ЯТТ "Сатторов Абдухамид" Савдо мажмуаси ташкил этиш</t>
  </si>
  <si>
    <t>"JAXONGIRJON SAVDOSI"МЧЖ Экотуризмни ривожлантириш хизмати</t>
  </si>
  <si>
    <t xml:space="preserve"> "RAZZOQOV HUSNIDDIN SERVIS" XK  Спорт мажмуаси ташкил этиш</t>
  </si>
  <si>
    <t>"AGRO GOLDEN NASLLARI" ФХ MTM фaoлиятини йўлгa қўйиш</t>
  </si>
  <si>
    <t>"TURON DRIP-PLAST" МЧЖ Полиэтилен қувирлари ишлаб чиқаришни ташкил этиш</t>
  </si>
  <si>
    <t>ЯТТ "Тилавов Наврўз" Савдо дўкони ва мини стадион ташкил этиш</t>
  </si>
  <si>
    <t>ЯТТ "Рузиев Комил" Токарлик утахонасини ташкил этиш</t>
  </si>
  <si>
    <t>ЯТТ "Олимов Шерзод" Савдо дўкона ташкил этиш</t>
  </si>
  <si>
    <t>ЯТТ "Жалилов Бегзод" Савдо дўкона ташкил этиш</t>
  </si>
  <si>
    <t>"QOQSOY SAVDO BARAKASI" МЧЖ Боғдорчиликни ташкил этиш</t>
  </si>
  <si>
    <t>ЯТТ "Рузиев Обид" Автомобилларга теҳник хизмат кўрсатишни ташкил этиш</t>
  </si>
  <si>
    <t>ЯТТ "Тилавов Наврўз" Савдо мажмуаси ташкил этиш</t>
  </si>
  <si>
    <t>"AZIZXON SAXOVATLI UZUMZORI" фермер хўжалиги Боғдорчиликни ташкил этиш</t>
  </si>
  <si>
    <t>"GIRDIQO'RG'ON KIMYO INVEST"МЧЖ Усимликларни химоя қилиш ва зарар кунандалардан сақлаш ва бегона ўтлардан қарши кимевий воситалари савдо мажмуаси</t>
  </si>
  <si>
    <t>"Shukurullo Avtoshox bekat"ФХ Савдо мажмуаси</t>
  </si>
  <si>
    <t>"Темир келажак файз"МЧЖ Савдо мажмуаси ташкил этиш</t>
  </si>
  <si>
    <t>"Улуғбек Голд Гарденс транс"МЧЖ Юк ташиш хизматларини ташкил этиш</t>
  </si>
  <si>
    <t>Очилов Лазизбек Бетон устунчалар, евро девор ва плита ишлаб чиқариш</t>
  </si>
  <si>
    <t>"AZIYA SUN STAR" МЧЖ Мебел ишлаб чиқаришни ташкил этиш</t>
  </si>
  <si>
    <t>"PRIME WATER" МЧЖ Соғломлаштириш ва сихатгох санатория мажмуасини ташкил этиш</t>
  </si>
  <si>
    <t>"MEGA MEBEL TRADE" МЧЖ Мебель ишлаб чиқариш</t>
  </si>
  <si>
    <t>"Ризаев НБ" МЧЖ Умумий овқатланиш хизматини ташкил этиш</t>
  </si>
  <si>
    <t>"Тўрон политилин пласит" МЧЖ Полиэтилен қоплар ишлаб чиқаришни кенгайтириш</t>
  </si>
  <si>
    <t>"Best Smart city elektronics"МЧЖ Ўсимлик ёғини ишлаб чиқариш</t>
  </si>
  <si>
    <t>"QUSHCHINOR FAYZLIK CHORVASI"МЧЖ Чорвачиликни ривожлантириш</t>
  </si>
  <si>
    <t>"Sodiqjon Qo'rg'on"МЧЖ Аралаш ўсимлик ёғи ишлаб чиқариш</t>
  </si>
  <si>
    <t>"Vergin gold invest"ХК Картон маҳсулотлари ишлаб чиқариш</t>
  </si>
  <si>
    <t>"ZARAFSHON IDEAL SERVIS"МЧЖ  Ўсимлик ёғи ишлаб чиқариш</t>
  </si>
  <si>
    <t>"ККУРГОН ОБОД СЕРВИС ПРОФЕССИОНАЛ БОШКАРУВ КОМПАНИЯСИ"МЧЖ Хитойдан HOWO русумли чикинди ташиш махсус автоуловлари</t>
  </si>
  <si>
    <t>"Классик самкат"МЧЖ Савдо мажмуаси ташкил қилиш</t>
  </si>
  <si>
    <t>"Сервис Амалия"МЧЖ Фитнес ва соғломлаштириш марказини кенгайтириш</t>
  </si>
  <si>
    <t>"Файзулло Омадли қўрғон"МЧЖ Тўқимачилик эҳтиёт қисмлари ишлаб чиқариш</t>
  </si>
  <si>
    <t>Латипов Абдували Хабибуллаевич Кир ювиш воситалари ишлаб чиқариш</t>
  </si>
  <si>
    <t>Умуров Шухратжон Файзиевич МФД эшик ва ромлар ишлаб чиқаришни ташкил этиш</t>
  </si>
  <si>
    <t>ЯТТ "Пулатов Аббос"
("Космос инвест маркет"МЧЖ) Савдо ва маиший хизмат кўрсатиш фаолиятини ташкил этиш</t>
  </si>
  <si>
    <t xml:space="preserve"> Эрназаров Кенжабой Савдо дўкони ташкил этиш</t>
  </si>
  <si>
    <t>Болиев Фарҳод  Маиший хизмат кўрсатиш объектлари</t>
  </si>
  <si>
    <t>"Zarafshon tekstil"МЧЖ Тикувчилик цехини ташкил этиш</t>
  </si>
  <si>
    <t>"Абдулахат ота"ФХ Замонавий узумчиликни ташкил этиш</t>
  </si>
  <si>
    <t>"Ариқ ошган ғаллазори"ФХ Замонавий узумчиликни ташкил этиш</t>
  </si>
  <si>
    <t>"Бахтиёр ота кластер"ФХ Замонавий узумчиликни ташкил этиш</t>
  </si>
  <si>
    <t>"Бекмухаммад Қўшанов"ФХ Замонавий узумчиликни ташкил этиш</t>
  </si>
  <si>
    <t>"Бошбулоқ"ФХ Замонавий узумчиликни ташкил этиш</t>
  </si>
  <si>
    <t>"Ғанибобо агро узум"ФХ Замонавий узумчиликни ташкил этиш</t>
  </si>
  <si>
    <t>"Жўш Умид Обод боғлари"ФХ Замонавий узумчиликни ташкил этиш</t>
  </si>
  <si>
    <t>"Зармитан голдинг"МЧЖ Замонавий узумчиликни ташкил этиш</t>
  </si>
  <si>
    <t>"Қайум бобо агро сервис"ФХ Замонавий узумчиликни ташкил этиш</t>
  </si>
  <si>
    <t>"Маматов Ирисбой"ФХ Замонавий узумчиликни ташкил этиш</t>
  </si>
  <si>
    <t>"Марди Ота"ФХ Замонавий узумчиликни ташкил этиш</t>
  </si>
  <si>
    <t>"Мойли камар гавҳари"ФХ Маиший хизмат кўрсатиш ва савдо дўкони</t>
  </si>
  <si>
    <t>"Наби ота боғзори"ФХ Замонавий узумчиликни ташкил этиш</t>
  </si>
  <si>
    <t>"Низомиддин бобо узумзорлари"ФХ Замонавий узумчиликни ташкил этиш</t>
  </si>
  <si>
    <t>"Нурли ариқошган"ФХ Замонавий узумчиликни ташкил этиш</t>
  </si>
  <si>
    <t>"Нурли ўлка баракали замини"ФХ Замонавий узумчиликни ташкил этиш</t>
  </si>
  <si>
    <t>"Рахмат бобо"ФХ Замонавий узумчиликни ташкил этиш</t>
  </si>
  <si>
    <t>"Салим бобо"ФХ Замонавий узумчиликни ташкил этиш</t>
  </si>
  <si>
    <t>"Севара опа"ФХ Замонавий узумчиликни ташкил этиш</t>
  </si>
  <si>
    <t>"Сўлим Чорбоғ"ФХ Замонавий узумчиликни ташкил этиш</t>
  </si>
  <si>
    <t>"Сунбул агро инвест"ФХ Замонавий узумчиликни ташкил этиш</t>
  </si>
  <si>
    <t>"Тўрақул бобо"ФХ Замонавий узумчиликни ташкил этиш</t>
  </si>
  <si>
    <t>"Урганжи Буюқ мемори"ФХ Замонавий узумчиликни ташкил этиш</t>
  </si>
  <si>
    <t>"Чорвадор Холбой бобо"ФХ Замонавий узумчиликни ташкил этиш</t>
  </si>
  <si>
    <t>"Шоди Олқоров"ФХ Замонавий узумчиликни ташкил этиш</t>
  </si>
  <si>
    <t>"Шунқор бобо"ФХ Замонавий узумчиликни ташкил этиш</t>
  </si>
  <si>
    <t>"Яловбардор"МЧЖ Замонавий узумчиликни ташкил этиш</t>
  </si>
  <si>
    <t>"Янги турмуш сойлари"ФХ Замонавий узумчиликни ташкил этиш</t>
  </si>
  <si>
    <t>"OG‘ATEPA BREND" МЧЖ Умумий овқатланиш шаҳобчаси ташкил этиш</t>
  </si>
  <si>
    <t>"DEVELOP EDUCATION" МЧЖ Полиэтилен шланг ва пеноблок ишлаб чиқариш</t>
  </si>
  <si>
    <t xml:space="preserve">  Таллибаев Алишер Шералиевич Автомобилларга техник хизмат кўрсатиш ва маиший хизмат кўрсатиш” </t>
  </si>
  <si>
    <t xml:space="preserve"> Абдуалимов Лутфилла Хўжалик моллари дўкони ташкил этиш</t>
  </si>
  <si>
    <t xml:space="preserve"> Бекназарова Дилфуза Нон ва нон маҳсулотларини сотиш</t>
  </si>
  <si>
    <t xml:space="preserve"> Боймонов Учқун Маиший хизмат кўрсатиш объекти</t>
  </si>
  <si>
    <t xml:space="preserve"> Душанов Рашид Дорихона ташкил этиш лойиҳаси</t>
  </si>
  <si>
    <t xml:space="preserve"> Карабаев Миржалол Темирчилик устахонаси</t>
  </si>
  <si>
    <t xml:space="preserve"> Қаххоров Дилшод Автомобилларга техник хизмат кўрсатиш ва савдо дўкони</t>
  </si>
  <si>
    <t xml:space="preserve"> Нурқулов Суннат Савдо дўкони ташкил этиш</t>
  </si>
  <si>
    <t xml:space="preserve"> Ўринбоев Зайниддин Замонави ҳамом ташкил этиш лойиҳаси</t>
  </si>
  <si>
    <t xml:space="preserve"> Чинниқулов Бобомурод Савдо дўкони ва маиший хизмат кўрсатиш</t>
  </si>
  <si>
    <t>"Бобомирзо ота боғи"фермер хўжалиги  Чорвачиликни ривожлантириш</t>
  </si>
  <si>
    <t>"Жамол Исмоил боғлари"ФХ Чорвачиликни ривожлантириш</t>
  </si>
  <si>
    <t>"Мехрангиз транс"МЧЖ Махсус техника хизмати</t>
  </si>
  <si>
    <t xml:space="preserve">Кушатова Нодира Маиший хизмат ва савдо дўкони ташкил этиш </t>
  </si>
  <si>
    <t>Қаршиев Пардабой Маиший хизмат кўрсатиш объектлари</t>
  </si>
  <si>
    <t>Махмудов Нодир  Автомобилларга техник хизмат кўрсатишни ташкил этиш</t>
  </si>
  <si>
    <t>Хўжаназаров Боймурод Ун ва ун маҳсулотлари ишлаб чиқариш</t>
  </si>
  <si>
    <t>Чўтбоев Мавлонберди Савдо ва маиший хизмат</t>
  </si>
  <si>
    <t>Чўтбоев Маннонберди Савдо дўкони ва маиший хизмат кўрсатиш</t>
  </si>
  <si>
    <t>Эшпўлатова Гулчехра  Автомобилларга техник хизмат кўрсатишни ташкил этиш</t>
  </si>
  <si>
    <t>"TOVMUROT OTA SERVIS"оилавий корхонаси Умумий овқатланиш шахобчаси ташкил этиш</t>
  </si>
  <si>
    <t>"YI-DE MINING COMPANY"МЧЖ ХК  Қимматбаҳо металларни казиб олиш ва шебен ишлаб чиқариш</t>
  </si>
  <si>
    <t>"Абдусамат ота нурли боғлар"ФХ Замонавий узумчиликни ташкил этиш</t>
  </si>
  <si>
    <t>"Актан Рос"ФХ Замонавий узумчиликни ташкил этиш</t>
  </si>
  <si>
    <t>"Ахчабсой боғлари"ФХ Замонавий узумчиликни ташкил этиш</t>
  </si>
  <si>
    <t>"Баракали янгиработ"ФХ Замонавий узумчиликни ташкил этиш</t>
  </si>
  <si>
    <t>"Барлос агро нур"ФХ Замонавий узумчиликни ташкил этиш</t>
  </si>
  <si>
    <t>"Бегзод Мамарасулов"ФХ Замонавий узумчиликни ташкил этиш</t>
  </si>
  <si>
    <t>"Бобомирзо ота боғи"ФХ Замонавий узумчиликни ташкил этиш</t>
  </si>
  <si>
    <t>"Ботир али агро сервис"ФХ Замонавий узумчиликни ташкил этиш</t>
  </si>
  <si>
    <t>"Ғаниев Али"ФХ Замонавий узумчиликни ташкил этиш</t>
  </si>
  <si>
    <t>"Ғиёс Илёс Жозилов"ФХ Замонавий узумчиликни ташкил этиш</t>
  </si>
  <si>
    <t>"Дусмурод боғлари"ФХ Замонавий узумчиликни ташкил этиш</t>
  </si>
  <si>
    <t>"Жасур Толмас"ФХ Замонавий узумчиликни ташкил этиш</t>
  </si>
  <si>
    <t>"Интизор гранд транс"МЧЖ Кўчма дорихона ташкил қилиш</t>
  </si>
  <si>
    <t>"Ислом ота узумлари"ФХ Замонавий узумчиликни ташкил этиш</t>
  </si>
  <si>
    <t>"Истиқлол чорва сирлари"ФХ Замонавий узумчиликни ташкил этиш</t>
  </si>
  <si>
    <t>"Камар Ғаллазори"ФХ Замонавий узумчиликни ташкил этиш</t>
  </si>
  <si>
    <t>"Қўчқор ота Мех маркет"МЧЖ Маиший хизмат кўрсатиш ва савдо дўкони</t>
  </si>
  <si>
    <t xml:space="preserve">"Қўшробод қурилиш таъмир"МЧЖ Махсус техника ҳамда Бурғулаш ускунаси сотиб олиш. Котел печкалар ишлаб чикариш </t>
  </si>
  <si>
    <t>"Мойли камар"ФХ Замонавий узумчиликни ташкил этиш</t>
  </si>
  <si>
    <t>"Муқаддас замин сарвари"ФХ Замонавий узумчиликни ташкил этиш</t>
  </si>
  <si>
    <t>"Некбой Элшод"ФХ Замонавий узумчиликни ташкил этиш</t>
  </si>
  <si>
    <t>"Ниҳол майсазори"МЧЖ Замонавий узумчиликни ташкил этиш</t>
  </si>
  <si>
    <t>"Нурли замин қут барака"ФХ Замонавий узумчиликни ташкил этиш</t>
  </si>
  <si>
    <t>"Ободсой тонги"ФХ Замонавий узумчиликни ташкил этиш</t>
  </si>
  <si>
    <t>"Оқтепа унумдор замини"ФХ Замонавий узумчиликни ташкил этиш</t>
  </si>
  <si>
    <t xml:space="preserve">"Оқтепа ўсимликлар назорат клиникаси"МЧЖ Автомобилларга техник хизмат ҳамда маиший хизмат  кўрсатишни ташкил этиш </t>
  </si>
  <si>
    <t>"Олтинсой Ободсой"ФХ Замонавий узумчиликни ташкил этиш</t>
  </si>
  <si>
    <t>"Солохиддин Бойлатович"ФХ Замонавий узумчиликни ташкил этиш</t>
  </si>
  <si>
    <t>"Сўлим боғ саховати"ФХ Замонавий узумчиликни ташкил этиш</t>
  </si>
  <si>
    <t>"Темирқўрғон" ФХ Замонавий узумчиликни ташкил этиш</t>
  </si>
  <si>
    <t>"Тиб олами"МЧЖ Тиббий клиника ташкил қилиш</t>
  </si>
  <si>
    <t>"Тикгаза"ФХ Замонавий узумчиликни ташкил этиш</t>
  </si>
  <si>
    <t>"Тоти Ғаллазори"ФХ Замонавий узумчиликни ташкил этиш</t>
  </si>
  <si>
    <t>"Файзи бобо чорвалари"ФХ Замонавий узумчиликни ташкил этиш</t>
  </si>
  <si>
    <t>"Хожакбар окобир боғлари"ФХ Замонавий узумчиликни ташкил этиш</t>
  </si>
  <si>
    <t>"Хожиокбар узумлари"ФХ Замонавий узумчиликни ташкил этиш</t>
  </si>
  <si>
    <t>"Хулкар усанова"ФХ Замонавий узумчиликни ташкил этиш</t>
  </si>
  <si>
    <t>"Шамана қадирдонлари"ФХ Замонавий узумчиликни ташкил этиш</t>
  </si>
  <si>
    <t>"Эгамов Дилшод"ФХ Замонавий узумчиликни ташкил этиш</t>
  </si>
  <si>
    <t>"Эсанаксой"ФХ Замонавий узумчиликни ташкил этиш</t>
  </si>
  <si>
    <t>"Эшпўлат"ФХ Замонавий узумчиликни ташкил этиш</t>
  </si>
  <si>
    <t>"Юқори сарой авто"МЧЖ Автотеххизмат ташкил қилиш</t>
  </si>
  <si>
    <t>“GRANITE STONE TECHNOLOGY” МЧЖ Гранит тошини қазиб олиш ва қайта ишлаш</t>
  </si>
  <si>
    <t>"Осиё Мароқанд" МЧЖ Паррандачилик комплекси ташкил этиш.</t>
  </si>
  <si>
    <t>Ташаббускор "Хидиров Мухтор Омонович" Маиший хизмат кўрсатиш (Тўйхона)</t>
  </si>
  <si>
    <t>"NURBEK ZIYOBEK BIZNES" ХК Паррандачиликни ташкил этиш</t>
  </si>
  <si>
    <t>"Собир ота Пулатов" ОК Паррандачиликни ташкил этиш</t>
  </si>
  <si>
    <t>Ташаббускор "Одилов Азиз" Маиший хизмат кўрсатиш</t>
  </si>
  <si>
    <t>Ташаббускор "Тўйинов Наврўз" Маиший хизмат кўрсатиш</t>
  </si>
  <si>
    <t>"NARPAY MUHAMMADJON KELAJAK" XK Акфа ромлари ишлаб чиқаришни ташкил этиш</t>
  </si>
  <si>
    <t>"MADINA NUR ORZU" ХК  Гўшт йўналишида паррандачилик хўжалигини ташкил этиш</t>
  </si>
  <si>
    <t>"NARPAY ECO PLAST" ОК  Гўшт йўналишида паррандачилик хўжалигини ташкил этиш</t>
  </si>
  <si>
    <t>"Хожи Қурбон Ота чорваси" ФХ Наслли чорвачилик фермер хўжалигини ташкил этиш</t>
  </si>
  <si>
    <t>"YAXSHIBOY BOBO KOMPLEKSI"  XK Сунъий қопламали стадион ташкил этиш</t>
  </si>
  <si>
    <t>Ташаббускор "Мардонов Шерали" Балиқчилик хўжалигини ташкил этиш</t>
  </si>
  <si>
    <t>"OQTOSH KITOBLAR" ОК Кутубхона фаолиятини кенгайтириш</t>
  </si>
  <si>
    <t>"FAYOZBEK AZIZBEK NUR" МЧЖ Ўсимлик ёғи қадоқлашни ташкил этиш.</t>
  </si>
  <si>
    <t xml:space="preserve">"NARPAY MIRZO YULDOSHEV"XK Темир-бетон маҳсулотлари ишлаб чиқариш </t>
  </si>
  <si>
    <t>"SMART UNION"МЧЖ Томчилатиб ва ёмғирлатиб суғориш ускуналари ва жихозлари ишлаб чиқариш</t>
  </si>
  <si>
    <t>"Гектор Барис"хк Меҳмонхона ва маиший хизмат кўрсатиш объектларини ташкил этиш</t>
  </si>
  <si>
    <t>"Оқтош АКМ"ХК Савдо ва маиший хизмат кўрсатиш объектлари ташкил этиш</t>
  </si>
  <si>
    <t>"Сахий бекбарака"МЧЖ узумчиликни ташкил этиш</t>
  </si>
  <si>
    <t>"IDEAL TEXNO MIR INVEST"МЧЖ Мебель ишлаб чиқариш объектларини ташкил этиш</t>
  </si>
  <si>
    <t xml:space="preserve">"Xirmon city"МЧЖ Узумчиликни ташкил этиш </t>
  </si>
  <si>
    <t>"Инновацион боғдорчилик"ФХ Боғдорчиликни ривожлантириш</t>
  </si>
  <si>
    <t>"Нарпай нур орзу"ФХ Умумий овқатланиш ва савдо комплекси</t>
  </si>
  <si>
    <t>"Нарпай сазани"ФХ Балиқчилик хўжалигини кенгайтириш (интенсив)</t>
  </si>
  <si>
    <t>"Нарпай табобати"ХК Асаларичиликни ташкил этиш</t>
  </si>
  <si>
    <t>"Нарпай эко фруит"ФХ узумчиликни ташкил этиш</t>
  </si>
  <si>
    <t>"Шохи давлат нур"МЧЖ Савдо ва маиший хизмат кўрсатишни ташкил этиш</t>
  </si>
  <si>
    <t>"Элёр мунчоқ чойхонаси"ХК Маиший хизмат кўрсатиш биноси қуриш ва жихозлаш</t>
  </si>
  <si>
    <t>"Сазоғон Аброрбек чорваси"МЧЖ Чорвачиликни ривожлантириш</t>
  </si>
  <si>
    <t>"Sazag'an qum servis" МЧЖ Қум каръерини ташкил этиш</t>
  </si>
  <si>
    <t>"NARPAY ZOXIR ZAHRO BOG`LARI" МЧЖ Узумзор ташкил қилиш</t>
  </si>
  <si>
    <t>"Жомбой яшил чироқлари" МЧЖ Боғдорчилик хўжалигини ташкил қилиш</t>
  </si>
  <si>
    <t xml:space="preserve"> "ILMIY TOMCHILATIB SUG'ORISH XIZMATI" МЧЖ Узумзор ташкил этиш</t>
  </si>
  <si>
    <t>"Маданият маскани"ХСИЧФ Автомобилларга газ қўйиш шахобчаси фаолиятини кенгайтириш</t>
  </si>
  <si>
    <t>"UYRUGUL EKOLOGICAL MICRO SERVICE" МЧЖ Маданий дам олиш маркази фаолиятини кенгайтириш</t>
  </si>
  <si>
    <t>"FOX PIPES INNOVATION" МЧЖ Фиттинглар ҳамда гофра трубалар ишлаб чиқаришни ташкил этиш</t>
  </si>
  <si>
    <t>"MAXSUS SUV QURILISH" МЧЖ  Қум-шағал аралашмасини қазиб олишни ташкил этиш</t>
  </si>
  <si>
    <t>"NUROBOD SARMOYA BEZNES" МЧЖ Пенаблок ва шлакоблок ишлаб чиқаришни ташкил этиш</t>
  </si>
  <si>
    <t>"CHINGIZ DILSHODOVICH"ФХ Узумзор ташкил қилиш</t>
  </si>
  <si>
    <t>"NILUFAR NOMOZOVA SHIFO MASKANI"ХК Тиббий диагностика стационар даволаш хизматини ташкил этиш</t>
  </si>
  <si>
    <t>"NUROBOD AGRO KIMYO"МЧЖ Усимликларни химоя қилиш ва зарар кунандалардан сақлаш ва бегона ўтлардан қарши кимевий воситалари савдо мажмуаси</t>
  </si>
  <si>
    <t>"Samarkand Milk"МЧЖ шаклидаги агрофирма Чорвачилик хўжалигини ташкил қилиш</t>
  </si>
  <si>
    <t>"Абдулазиз Унверсал" МЧЖ Боғдорчилик хўжалигини ташкил қилиш</t>
  </si>
  <si>
    <t>"Алим бобо боғи"МЧЖ Боғдорчилик хўжалигини ташкил қилиш</t>
  </si>
  <si>
    <t>"Анжирли мева сабзавот инвестмен"МЧЖ Боғдорчилик хўжалигини ташкил қилиш</t>
  </si>
  <si>
    <t>"Асилбек Лочинбек урикзори"МЧЖ Боғдорчилик хўжалигини ташкил қилиш</t>
  </si>
  <si>
    <t>"Ғаллакор полизлари"МЧЖ Боғдорчилик хўжалигини ташкил қилиш</t>
  </si>
  <si>
    <t>"Диамонд Классик сервис"МЧЖ Автомабилларга сиқилган газ куйиш шахобчаси</t>
  </si>
  <si>
    <t>"Келдияр Сазғон боғлари"МЧЖ Боғдорчилик хўжалигини ташкил қилиш</t>
  </si>
  <si>
    <t>"Нурбулоқ мусаффо диёр"МЧЖ Чорвачилик хўжалигини кенгайтириш</t>
  </si>
  <si>
    <t>"Нуробод Гулобод боғи ширин"МЧЖ Боғдорчилик хўжалигини ташкил қилиш</t>
  </si>
  <si>
    <t>"Олтинсой узуми"МЧЖ Боғдорчилик хўжалигини ташкил қилиш</t>
  </si>
  <si>
    <t>"Санжар нурбек боғзори"МЧЖ Боғдорчилик хўжалигини ташкил қилиш</t>
  </si>
  <si>
    <t>"Тепақул Хусанбобо чашмаси"ФХ Боғдорчилик хўжалигини ташкил қилиш</t>
  </si>
  <si>
    <t>"Хожи она янгиобод замини"ФХ Боғдорчилик хўжалигини ташкил қилиш</t>
  </si>
  <si>
    <t xml:space="preserve"> Ортиқова Мавжуда Маиший хизматлар ва савдо дўкони</t>
  </si>
  <si>
    <t xml:space="preserve"> Эргашев Шавкат  Маиший хизматлар ва савдо дўкони</t>
  </si>
  <si>
    <t xml:space="preserve">"HUMOYUN BAXT FAYZ"МЧЖ Усимликларни химоя килиш ва зарар кунандалардан саклаш ва бегона утлардан карши кимевий воситалари савдо мажмуаси ва хизммат кўрсатиш </t>
  </si>
  <si>
    <t>"ISLOMBEK SHAXBOZ MEBEL"МЧЖ  Маиший хизмат кўрсатиш маркази ташкил этиш</t>
  </si>
  <si>
    <t xml:space="preserve">"XXI BREAD FACTORY"МЧЖ Ун ишлаб чиқариш фаолиятини ташкил этиш </t>
  </si>
  <si>
    <t>ЯТТ "Сайитмуродова Хилола" IT  маркази ташкил этиш</t>
  </si>
  <si>
    <t>"ULUG'BEK DON UN NON SAVDO" МЧЖ Савдо дўкони ва нон махсулатлари ишлаб чиқаришни ташкил этиш</t>
  </si>
  <si>
    <t>"HASAN SHIFO" хусусий корхонаси Амбулатория,консерватив даволаш,диагностика ва маслаҳат,умумий жарроҳлик(кичик амбулатор хирургия) тиббий хизматларини ташкил этиш</t>
  </si>
  <si>
    <t>ЯТТ "Эгамов Азамат" Маиший хизмат кўрсатиш маркази ташкил этиш</t>
  </si>
  <si>
    <t>"DARXON BETON" МЧЖ Бетон ва бетон маҳсулотлари ишлаб чиқаришни ташкил этиш</t>
  </si>
  <si>
    <t>"XAN-GOLD" XK Сиқилан газ қуйиш шаҳобчаси ташкил этиш</t>
  </si>
  <si>
    <t>"Дента Садаф" МЧЖ Тиббий хизмат ташкил этиш</t>
  </si>
  <si>
    <t>ЯТТ "MUMINOVA MAHBUBA XXX"  Болалар боғчасини ташкил этиш.</t>
  </si>
  <si>
    <t xml:space="preserve"> "DISINFECTOR PROFESSIONAL"ХК Дезинфикция хизматларини кўрсатиш</t>
  </si>
  <si>
    <t xml:space="preserve"> "FARM ALMAZ"МЧЖ Томография хизматини ташкил этиш</t>
  </si>
  <si>
    <t xml:space="preserve"> "XUMO BAXT BARAKA 77"ОК ИТ Марказ ташкил этиш</t>
  </si>
  <si>
    <t>"FARANGIZ SAVDO SERVIS"ОК Умумий овқатланиш маркази ташкил этиш</t>
  </si>
  <si>
    <t>"HASAN HUSAN DON MARKET"МЧЖ  Умумий овқатланиш маркази ташкил этиш</t>
  </si>
  <si>
    <t>"IYMONA SOF PARRANDA"МЧЖ Паррандачилик фаолиятини ривожлантириш</t>
  </si>
  <si>
    <t xml:space="preserve">"LOYISH HUMOYUN OMAD"МЧЖ Нон ва нон махсулотлари ишлаб чиқариш </t>
  </si>
  <si>
    <t>"NURMURODOVA JAMILA 59"ОК Маиший хизмат кўрсатиш</t>
  </si>
  <si>
    <t xml:space="preserve">"OZODBEK DILMUROD SAVDO"ОК Бетон ва блок хишт ишлаб чиқариш </t>
  </si>
  <si>
    <t>"PRESTIJ DON"МЧЖ Паррандачилик хўжалигини ривожлантириш</t>
  </si>
  <si>
    <t>"SAMIRBEK TEMURBEK SAVDO MARKAZI"ХК Дам олиш ва чўмилиш маскани</t>
  </si>
  <si>
    <t xml:space="preserve">"SHUXRAT ZIROVOR"OK Уруғчилик махсулотларини қайта ишлаш </t>
  </si>
  <si>
    <t>"SIROJ AZIZ OMAD"OK Профнастил ҳамда туника фон ишлаб чиқариш</t>
  </si>
  <si>
    <t>"Асилбек Шоира Дил Суз"НТМ Болалар боғчасига мебель жихозлари олиш</t>
  </si>
  <si>
    <t xml:space="preserve">"Фарид"ХК  Автомобилларга сикилган газ куйиш шахобчаси ташкил этиш </t>
  </si>
  <si>
    <t>"ХМ ҚМК - 391"МЧЖ Қурилиш материаллари (бетон плита ва бетон қоришмаси) ишлаб чиқариш</t>
  </si>
  <si>
    <t>"O`LMASXON SIFAT BARAKA" оилавий корхонаси Қурилиш материаллари ишлаб чиқаришни ташкил этиш (гипс, мил, имулсия)</t>
  </si>
  <si>
    <t>"OBIDJON DARXON QURILISH" хусусий корхонаси Иссиқхона ташкил этиш</t>
  </si>
  <si>
    <t>"XERITAJ BIZNES"ОК  Паррандачиликни ташкил этиш</t>
  </si>
  <si>
    <t xml:space="preserve">"Олтин тупроқ инвест"МЧЖ Ўсимлик ёғи ишлаб чиқариш </t>
  </si>
  <si>
    <t>"Сервис Хусусий Биолаботория"ХК Усимликларни химоя қилиш ва зарар кунандалардан сақлаш ва бегона ўтлардан қарши кимевий воситалари савдо мажмуаси</t>
  </si>
  <si>
    <t>"DOSTON AGRO A-SERVICE" МЧЖ Аҳолига юк ташиш хизматини ташкил этиш.</t>
  </si>
  <si>
    <t>"Isfandiyor Auto Servis" МЧЖ Автомобилларни ювиш, гилам ювиш ва маиший хизмат кўрсатиш комплекси ташкил этиш</t>
  </si>
  <si>
    <t>"O'ktamxon" НТМ Хусусий мактаб фаолиятини йўлга қуйиш</t>
  </si>
  <si>
    <t>"ABDSADIQOV"OK Маиший хизмат кўрсатишни ташкил этиш</t>
  </si>
  <si>
    <t>"MMR DILSHOD TRANS"МЧЖ Умумий овқатланиш мажмуасини ташкил қилиш</t>
  </si>
  <si>
    <t>"PARADISE WHITE GOLD TEXTILE"МЧЖ Боғдорчиликни ривожлантириш</t>
  </si>
  <si>
    <t>"Ўзбекипаксаноат"уюшмаси Пиллачилик ривожлантириш</t>
  </si>
  <si>
    <t>"Фарход-Дилфуза дента сервис"МЧЖ  Маиший хизмат кўрсатиш комплекси (Стомотология, гўзаллик салони, тикувчилик ва ўқув маркази ташкил этиш)</t>
  </si>
  <si>
    <t xml:space="preserve">"BLESSED AGRO OIL"МЧЖ  Ўсимлик ёғи ишлаб чиқариш </t>
  </si>
  <si>
    <t>"Dong Liu qurilish materiallari kompaniyasi"МЧЖ ҚК  Қурилиш материаллари ишлаб чиқариш (ғишт)</t>
  </si>
  <si>
    <t>"Бахтиёр пластикс"МЧЖ Томчилаб суғориш ускуналари ишлаб чиқариш</t>
  </si>
  <si>
    <t>"Мехр Шифо Медик"ОК Диягностика марказини ташкил этиш</t>
  </si>
  <si>
    <t>"Феруз Фаёз Юнайтед Гроуп"МЧЖ Маиший хизмат ва туризм хизматлари</t>
  </si>
  <si>
    <t>"Элита Бошоқ далалари"ФХ Техника базасини ривожлантириш</t>
  </si>
  <si>
    <t>"NURAFSHON"BIOLABORATORIYA МЧЖ Ўсимликларни химоя қилиш ва зарар кунандалардан сақлаш ва бегона ўтлардан қарши кимевий воситалари савдо мажмуаси</t>
  </si>
  <si>
    <t>"Техника Мул хосил гарови"МЧЖ Ўсимликларни ҳимоя килиш ва зарар кунандалардан сақлаш ва бегона утлардан қарши кимёвий воситалари савдо мажмуаси</t>
  </si>
  <si>
    <t>"Чарос Агро узумлари"ФХ Узумчилик хўжалиги ташкил этиш</t>
  </si>
  <si>
    <t>Очилов Жавохир  Узумчилик хўжалиги ташкил этиш</t>
  </si>
  <si>
    <t>"AYISHA AR" МЧЖ ҚК Паррандачилик фаолиятини ташкил этиш</t>
  </si>
  <si>
    <t>"SOFIYA HOME TEXTILE GROUP" МЧЖ Мебель учун қопламалар ишлаб чиқариш</t>
  </si>
  <si>
    <t>"Атлас Маш" МЧЖ Целофан ишлаб чиқариш</t>
  </si>
  <si>
    <t>"Аyisha AR" МЧЖ ҚК Замонавий балиқчилик хўжалигини ташкил этиш</t>
  </si>
  <si>
    <t>"Ziyo Yog'dusi" НТМ Ўқув маркази ташкил этиш лойиҳасини кенгайтириш</t>
  </si>
  <si>
    <t>"Laziz Qurilish Nurli Voxasi" МЧЖ Аҳолига транспорт хизматни ташкил этиш</t>
  </si>
  <si>
    <t>"Хуршида Усмонова" МЧЖ Усимлик ёғи ишлаб чиқариш</t>
  </si>
  <si>
    <t>"Sam Fos"МЧЖ Минерал уғит ишлаб чиқариш</t>
  </si>
  <si>
    <t>ЯТТ "Хидирова Дилбар Келдиёровна" Фитнес клуб ва соғломлаштириш</t>
  </si>
  <si>
    <t xml:space="preserve"> "PASTDARG`OM AGROSOY GARDENS"ФХ Интенсив боғ ташкил қилиш</t>
  </si>
  <si>
    <t>"BUNYODKOR OBOD PASTDARGOM"ДУК Кўп-қаватли уй-жой қурилиши</t>
  </si>
  <si>
    <t>"CHICAGO MAKTABI"МЧЖ Нодавлат таълим муассасаси ташкил этиш ва жихозлаш</t>
  </si>
  <si>
    <t>"EKSPRES KELAJAGI FAYZLI TONG"МЧЖ Чорвачилик фаолиятини ташкил этиш</t>
  </si>
  <si>
    <t>"Global Kans"МЧЖ Юк ташиш хизматларин ташкил этиш</t>
  </si>
  <si>
    <t>"ISOBEK OMAD BARAKA FAYZI"МЧЖ  Юк ташиш хизматлари кўрсатиш</t>
  </si>
  <si>
    <t xml:space="preserve">"NILUFAR SAFIYA SUNNAT"ОК Паррандачиликни ривожлантириш </t>
  </si>
  <si>
    <t>"TINCHLIK KAMOLAT TOMORQA XIZMATI" Транспорт хизмати сохасини ривожлантириш</t>
  </si>
  <si>
    <t>"VRIN VEST"МЧЖ  Шлако блок ишлаб чиқариш</t>
  </si>
  <si>
    <t>"Биоховренко"МЧЖ Ўсимликларни химоя килиш ва зарар кунандалардан сақлаш ва бегона ўтлардан карши кимевий воситалари савдо мажмуаси</t>
  </si>
  <si>
    <t>"Диёрбек Юлдуз савдо файз"МЧЖ  Автомобилларга техник хизмат кўрсатиш</t>
  </si>
  <si>
    <t>"Дилрабо"МЧЖ Тиббий марказ ташкил этиш</t>
  </si>
  <si>
    <t>"Исломжон Мухаммадали Курбоновлар"ОК Қандолатчилик маҳсулотлари ишлаб чиқариш</t>
  </si>
  <si>
    <t>"Қўшчинор Чинорлари Транс Сервис"МЧЖ Юк ташиш хизматлари кўрсатиш</t>
  </si>
  <si>
    <t>"Самарқанд Афросиёб Цемент" МЧЖ Юқори сифатли портландцемент ишлаб чиқариш</t>
  </si>
  <si>
    <t>"Санжар Шукрона"МЧЖ Иссиқхона ташкил этиш</t>
  </si>
  <si>
    <t>"Сахроий караб мавзий"ФХ Узумчилик хўжалиги ташкил этиш</t>
  </si>
  <si>
    <t>"Темурмалик строй"МЧЖ  Шлако блок ишлаб чикариш</t>
  </si>
  <si>
    <t>"Файз Нур Парранда"ОК Паррандачилик фаолиятини ривожлантириш</t>
  </si>
  <si>
    <t xml:space="preserve">"BEXRUZ SAVDO MAJMUASI 2020" МЧЖ Автомобилларга техник хизмат кўрсатиш </t>
  </si>
  <si>
    <t>"SHIRIN MEGA SERVIS" ХК Умумий овқатланиш ва тўй маросимларини ўтказиш марказини ашкил этиш</t>
  </si>
  <si>
    <t xml:space="preserve">"ZAFAR MARKET 7777" ХК Фото студия ва умумий овқатланиш </t>
  </si>
  <si>
    <t xml:space="preserve">"Навоий Сарвар Нур Келажаги" МЧЖ Маиший хизмат кўрсатиш </t>
  </si>
  <si>
    <t>"Hakim hoji ota 2022" МЧЖ  Озиқ-овқат маҳсулотлари савдосини ташкил этиш</t>
  </si>
  <si>
    <t xml:space="preserve"> "PAXTACHI AGROHAMKOR TOMORQA XIZMATI 2022" МЧЖ Агро кластер ташкил этиш</t>
  </si>
  <si>
    <t>"General Technology Engeneering"МЧЖ Паррандачилик фаолиятини кенгайтириш</t>
  </si>
  <si>
    <t>"XAKIMOV BAXODIR PARRANDASI"ФХ Чорвачиликни ривожлантириш</t>
  </si>
  <si>
    <t xml:space="preserve">"Ахмедов Наврўзжон Чорвачилик"Ф/Х Узумчиликни ривожлантириш </t>
  </si>
  <si>
    <t xml:space="preserve">"Зарафшон Сархил Меваси"Ф/Х Узумчиликни ривожлантириш </t>
  </si>
  <si>
    <t>"Мадина Савдо Белгиси"ХК Темирбетон ва бетон маҳсулотларини ишлаб чиқаришни кенгайтириш</t>
  </si>
  <si>
    <t xml:space="preserve">"Мухаббат Она Абубакр"МЧЖ Савдо ва маиший хизмат мажмуаси ташкил этиш </t>
  </si>
  <si>
    <t>"Оқтепа Нур Транс"МЧЖ Ахолига авто хизмат кўрсатиш</t>
  </si>
  <si>
    <t>"Пахтачи Родник ёғ"МЧЖ Ўсимлик ёғи ва омухта ем ишлаб чиқаришни кенгайтириш</t>
  </si>
  <si>
    <t>"Пахтачи Ташкилий Авто"МЧЖ Ахолига авто хизмат кўрсатиш</t>
  </si>
  <si>
    <t>"Сардор Илғор Пахтакор"ФХ Чорвачиликни ривожлантириш</t>
  </si>
  <si>
    <t xml:space="preserve">"Шамшод Шодиёна Нур"ФХ Узумчиликни ташкил этиш </t>
  </si>
  <si>
    <t>ЯТТ "Бозорова Хафиза" Макарон ишлаб чиқариш</t>
  </si>
  <si>
    <t>"Abdullayev Dustmurod Sultonovich" фермер хўжалиги Тиббий хизмат кўрсатишни ташкил этиш</t>
  </si>
  <si>
    <t>"MEBEL LUX"МЧЖ Замонавий МДФ эшиклар ишлаб чиқаришни ташкил этиш</t>
  </si>
  <si>
    <t>"TOXIR BOBO NTI"МЧЖ Трикотаж маҳсулотари ишлаб чиқаришни ташкил килиш</t>
  </si>
  <si>
    <t>"SAM NEW STYLE SHOES" МЧЖ Узумни кайта ишлаш ва музлаткич омборхонаси ташкил қилиш</t>
  </si>
  <si>
    <t xml:space="preserve">"SHUXRAT BAXRIEV QURILISH SERVIS"МЧЖ Курилиш моллари ишлаб чикаришни ташкил этиш </t>
  </si>
  <si>
    <t>"NAVOBOD NASLLI PARRANDA" ФХ Паррандачиликни ривожлантириш (кенгайтириш)</t>
  </si>
  <si>
    <t>"KARIMOV FARRUX STROY SAM" ХК Бетон ва мебель ишлаб чиқариш</t>
  </si>
  <si>
    <t>"SHARIF CHORVA NASL" ФХ Чорвачиликни ривожлантириш</t>
  </si>
  <si>
    <t>"Shaxzoda baraka fayz" МЧЖ Паррандачилик хўжалигини ташкил этиш</t>
  </si>
  <si>
    <t>"A’ZAM AZAMAT AGRO"ФХ Логистика хизматини кенгайтириш</t>
  </si>
  <si>
    <t>"ENDO VASKULYAR UFF"МЧЖ Замонавий иссиқхона ташкил этиш</t>
  </si>
  <si>
    <t>"ISTIQLOL SHU’LASI"ФX Шифер ишлаб чиқариш фаолиятини ташкил эитш.</t>
  </si>
  <si>
    <t>"REGISTON METALL BARAKA"МЧЖ Профнастил ишлаб чиқариш</t>
  </si>
  <si>
    <t>"ZARAFSHON SANOAT QURILISH MATERIALLARI"OK Шебен, шлака блок ҳамда темирбетон маҳсулотлари ишлаб чиқариш</t>
  </si>
  <si>
    <t>"ZAFAR SIFAT MEBEL" оилавий корхонаси Мебел ишлаб чиқаришни ташкил этиш</t>
  </si>
  <si>
    <t xml:space="preserve"> "Oq Amur Baliqlari"МЧЖ Балиқчиликни ривожлантириш</t>
  </si>
  <si>
    <t>"Ametist biznes savdo"хусусий корхона Ишлаб чикариш фаолиятини кенгайтириш</t>
  </si>
  <si>
    <t>"ASIA CARPET TEXTIL"МЧЖ Гилам ишлаб чиқариш мақсадида полипропилин ип ишлаб чиқариш</t>
  </si>
  <si>
    <t>"AXROROV ANISJON"ФХ Узумчиликни ривожлантириш</t>
  </si>
  <si>
    <t>"BOG'I AZIZJON OBIDOV"ФХ Узумчиликни ривожлантириш</t>
  </si>
  <si>
    <t xml:space="preserve">"Chashma Invest"МЧЖ Шебен ишлаб чиқариш фаолиятини ташкил қилиш </t>
  </si>
  <si>
    <t>"DAVRONOV HASAN AGRO SAX"ФХ Узумчиликни ривожлантириш</t>
  </si>
  <si>
    <t xml:space="preserve">"EDITION TEXTILE"МЧЖ Тикувчилик фаолиятини ташкил қилиш </t>
  </si>
  <si>
    <t>"Feed financing team"МЧЖ Наслли паррандачиликни ривожлантириш</t>
  </si>
  <si>
    <t>"GULOBOD SAXOVAT AGRO"ФХ Узумчиликни ривожлантириш</t>
  </si>
  <si>
    <t>"HABIB MARXABO UZUMZORLARI"ФХ Узумчиликни ривожлантириш</t>
  </si>
  <si>
    <t>"JALILOVA XURRAMOY BOG'LARI"ФХ Узумчиликни ривожлантириш</t>
  </si>
  <si>
    <t>"JASUR JAVOXIR SAVDO"МЧЖ Мебел, ванна, МДФ эшик-ромлар ишлаб чиқариш</t>
  </si>
  <si>
    <t>"KAMOLOV MAXMATQUL BOG'LARI"ФХ Узумчиликни ривожлантириш</t>
  </si>
  <si>
    <t>"MAHMUDOV UMEDJON BOG`LARI"ФХ Узумчиликни ривожлантириш</t>
  </si>
  <si>
    <t>"MAJIDOV XALIL MIX"ФХ Узумчиликни ривожлантириш</t>
  </si>
  <si>
    <t xml:space="preserve">"MOTRID AGRO-STROY"МЧЖ Плита ишлаб чиқариш фаолиятини ташкил қилиш </t>
  </si>
  <si>
    <t>"MURODBEK PLUS"МЧЖ Юк ташиш хизматлари ва логистика марказини ташкил этиш</t>
  </si>
  <si>
    <t>"NORQULOV DIYORJON"ФХ Узумчиликни ривожлантириш</t>
  </si>
  <si>
    <t>"OCHILOV SHODIQUL RAXMONOVICH"ФХ Узумчиликни ривожлантириш</t>
  </si>
  <si>
    <t>"PRESTIJ MED"МЧЖ Тиббий диагностика хизмати</t>
  </si>
  <si>
    <t>"ROHAT FAMILY STAR"ОК Гўшт етиштириш</t>
  </si>
  <si>
    <t>"SAVLAT AGRO MEVA SAXOVATI"ФХ Узумчиликни ривожлантириш</t>
  </si>
  <si>
    <t>"SHERZOD FRUITS BOX"МЧЖ Гофра картон қутилар ишлаб чиқариш</t>
  </si>
  <si>
    <t>"ST standart"МЧЖ Савдо мажмуаси ва спорт соғломлаштириш маркази</t>
  </si>
  <si>
    <t>"SUXROB XODJAEV SUBXONOVICH"ФХ Узумчиликни ривожлантириш</t>
  </si>
  <si>
    <t>"UTAMURODOV BAHODIR UZUM A"ФХ Узумчиликни ривожлантириш</t>
  </si>
  <si>
    <t>"ZAYNIYEV LUTFILLO UZUMLAR"ФХ Узумчиликни ривожлантириш</t>
  </si>
  <si>
    <t>"Абдурауф Давронов"ФХ  Дала дўкони ва узумчиликни ривожлантириш</t>
  </si>
  <si>
    <t>"Бинокор"МЧЖ Тайер бетон хамда плита ишлаб чиқариш цехини ташкил этиш</t>
  </si>
  <si>
    <t>"Гулистон омад барака"МЧЖ Шебень ишлаб чиқариш</t>
  </si>
  <si>
    <t xml:space="preserve">"Джужная Семя"ОК Мактабгача таълим </t>
  </si>
  <si>
    <t xml:space="preserve">"Имроншох мироқул парранда"МЧЖ Паррандачиликни фаолиятини ривожлантириш </t>
  </si>
  <si>
    <t>"Нуршод Давлат"МЧЖ Боғдорчиликни ривожлантириш</t>
  </si>
  <si>
    <t>"Регистон Метал Проф"МЧЖ Қурилиш моллари ишлаб чиқариш фаолиятини кенгайтириш</t>
  </si>
  <si>
    <t>"Хум-Дон"ХИЧФ Гишт махсулотлари ишлаб чиқариш</t>
  </si>
  <si>
    <t xml:space="preserve">MAROQAND METAL INVEST МЧЖ ҚК Профнастил ишлаб чиқариш </t>
  </si>
  <si>
    <t>Эшонкулов Давлат Абдунабиевич Умумий овқатланиш корхоналари (кафе, ресторан)</t>
  </si>
  <si>
    <t>"KHAN HOTEL"МЧЖ Меҳмонхона хизматини ташкил қилиш</t>
  </si>
  <si>
    <t>"АгроЛизинг Самарканд"МЧЖ Техника хизмати</t>
  </si>
  <si>
    <t>"AVTO LUX PLUS" МЧЖ Автомобиллараг техник хизмат кўрсатиш ва автосалон фаолиятини ташкил этиш</t>
  </si>
  <si>
    <t>"ANISA HELIDA METAL PRODUCTS"МЧЖ Темир мойка ишлаб чикариш</t>
  </si>
  <si>
    <t xml:space="preserve">"MOTRID BABY CITY"ХК МТМ ни таъмирлаш </t>
  </si>
  <si>
    <t>"З.П.А."МЧЖ Талабалар учун мехмонхона хизмати</t>
  </si>
  <si>
    <t>"Салмон лаззат "ОК Умумий овқатланиш фаолиятитни кенгайтириш</t>
  </si>
  <si>
    <t>"SAM CHINOR TEKSTIL" МЧЖ Текстиль ва ип калава маҳсулотлари ишлаб чиқариш</t>
  </si>
  <si>
    <t>"ANVAR ZAMON NUR" МЧЖ Қурилиш материаллари ишлаб чиқариш</t>
  </si>
  <si>
    <t xml:space="preserve">"Al Buhoriy Hotel" МЧЖ Меҳмонхона хизматини ривожлантириш </t>
  </si>
  <si>
    <t>"Бектемир Омад Плюс Файз сервис" МЧЖ Ўқув маркази ташкил этиш</t>
  </si>
  <si>
    <t>"KUXISTONI BALAND" МЧЖ Зираворлар қайта ишлаш ва қадоқлашни ташкил этиш</t>
  </si>
  <si>
    <t>"Асл Нафис" МЧЖ Плита ишлаб чиқаришни ташкил этиш</t>
  </si>
  <si>
    <t>"Fotex Sher Universal" МЧЖ Умумий овқатланиш хизматини ташкил этиш</t>
  </si>
  <si>
    <t>"MEGA PROFIL BBS" МЧЖ Аҳолига юк ташиш хизматини ташкил этиш</t>
  </si>
  <si>
    <t>"DE PARI SAMARQAND"МЧЖ Мехмонхона хизматини ташкил этиш</t>
  </si>
  <si>
    <t xml:space="preserve">"EVRO STROY ELEGANT"МЧЖ Фундамент блок ва плита ишлаб чиқариш фаолиятини ривожлантириш </t>
  </si>
  <si>
    <t>"GRAND SAMARKAND SUPERIOR"МЧЖ Замонавий мехмонхона ташкил этиш</t>
  </si>
  <si>
    <t>"HYUNDAI AUTO SAMARKAND"МЧЖ HYUNDAI савдо ва сервис хизматини ташкил қилиш</t>
  </si>
  <si>
    <t>"IQBOL UMIDJON"МЧЖ Бетон махсулотлари ишлаб чикариш ва махсус транспортларда техника хизмати курсатиш</t>
  </si>
  <si>
    <t>"SAM CARPET TEXTIL"МЧЖ Гилам маҳсулотлари ишлаб чиқаришни ташқил этиш</t>
  </si>
  <si>
    <t>"SILK VOYAGE"МЧЖ  Куп қаватли уй жой қуриш</t>
  </si>
  <si>
    <t>"Smart city nurli kelajak"МЧЖ Турар жой комплекси ташкил этиш</t>
  </si>
  <si>
    <t>"Smart flat"МЧЖ Турар жой комплекси ташкил этиш</t>
  </si>
  <si>
    <t>"SOGDA QURILISH"МЧЖ Темир бетон ишлаб чиқаришни ташкил этиш</t>
  </si>
  <si>
    <t>"SULTAN GOLDEN TRANS"МЧЖ Логистика маркази хизматини кенгайтириш</t>
  </si>
  <si>
    <t>"Ал Муин"МЧЖ Меҳмонхона фаолиятини ташкил этиш</t>
  </si>
  <si>
    <t>"Билол Унверсал савдо"МЧЖ Мехмонхона қуриш ва жихозлаш</t>
  </si>
  <si>
    <t>"Рейҳан плаза"МЧЖ Меҳмонхона хизматини ташкил қилиш</t>
  </si>
  <si>
    <t>"Шохрухбек"МЧЖ Автомобилларга сиқилган газ қуйиш шахобчаси ташкил этиш</t>
  </si>
  <si>
    <t>"HOTEL SHOHJAHON" МЧЖ Мехмонхона хизматини ташкил этиш</t>
  </si>
  <si>
    <t xml:space="preserve">"EAST OIL" МЧЖ Ўсимлик ёғи ишлаб чиқаришни кенгайтириш </t>
  </si>
  <si>
    <t>"JM TECHNO" МЧЖ Асфалт ишлаб чиқаришни ташкил этиш</t>
  </si>
  <si>
    <t>"AUTO BRILLIANT FUTURE"МЧЖ 300 ўринли ресторан хизматини ташкил қилиш</t>
  </si>
  <si>
    <t xml:space="preserve">"DIL-SHIFO NUR PHARM"МЧЖ Тиббий фаолиятни кенгайтириш </t>
  </si>
  <si>
    <t>"IDEAL ELEKTRO LYUKS"МЧЖ Электротехника буюмлари ишлаб чиқаришни кенгайтириш</t>
  </si>
  <si>
    <t xml:space="preserve">"INEXLAB"МЧЖ Тиббий фаолиятни кенгайтириш </t>
  </si>
  <si>
    <t>"Jayxun"МЧЖ  Меҳмонхона хизматини ташкил қилиш</t>
  </si>
  <si>
    <t>"Kareta Trans"МЧЖ Маиший хизмат кўрсатиш ва умумий овқатланишни ташкимл этиш</t>
  </si>
  <si>
    <t>"MAKS REAL STROY INVEST"МЧЖ Меҳмона фаолиятини ташкил этиш</t>
  </si>
  <si>
    <t>"MAROCAN MOSAIC"МЧЖ Тарихий обидаларни тамирлаш ва мозайка махсулотлари ишлаб чикариш цехини ташкил этиш</t>
  </si>
  <si>
    <t>"MIDAS PLASTICS"МЧЖ  Пластмассадан тара маҳсулотлари ишлаб чиқариш</t>
  </si>
  <si>
    <t>"MUSO TIBBIYOT"МЧЖ Мехмонхона фаолиятини ривожлантириш мақсадида меҳмонхона қуриш</t>
  </si>
  <si>
    <t>"Narzulla Ximoya Servis"XK  Телекомуникацион технологияларнни ўрнатиш ва таъмирлаш</t>
  </si>
  <si>
    <t>"O''ktam-Jaxon Farm"МЧЖ Дори дармон савдо фаолиятини ривожлантириш</t>
  </si>
  <si>
    <t>"PAPER TRADING XXX"МЧЖ Офис қоғозлари ишлаб чиқариш фаолятини йўлга қўйиш</t>
  </si>
  <si>
    <t>"POKIZA DENTA"МЧЖ  Стоматология хизматини ташкил этиш</t>
  </si>
  <si>
    <t>"SAMARKAND NASLLI PILLA URUG -CHILIGI STANSIYASI"МЧЖ Меҳмонхона хизматини ташкил қилиш</t>
  </si>
  <si>
    <t>"SAMARKAND TEXNO GAZ OIL "МЧЖ АЁҚШ биносини таъмирлаш</t>
  </si>
  <si>
    <t>"Samarqand hamkor trans"МЧЖ Аҳолига транспорт хизматини ташкил этиш</t>
  </si>
  <si>
    <t>"Turon autsorsing buxgalteriya"МЧЖ Бухгалтерия хизматини ташкил этиш</t>
  </si>
  <si>
    <t>"VIA STATUS SYSTEMS"ОК Бухгалтерия хизматини йўлга қўйиш</t>
  </si>
  <si>
    <t>"YOQUBXON AZIYA STAR"МЧЖ Шебен ва плмта ишлаб чикаришни ташкил этиш</t>
  </si>
  <si>
    <t>"ZIYODA OMAD TRANS"OK Пахта ёғи ишлаб чиқариш фаолиятини ташкил этиш</t>
  </si>
  <si>
    <t>"ВМ ТЕХ"МЧЖ Текстил маҳсулотлари ишлаб чикаришни кенгайтириш</t>
  </si>
  <si>
    <t>"Илхом Мардонов"OK Умумий овқатланиш хизматни ташкил этиш ва жиҳозлаш</t>
  </si>
  <si>
    <t>"Кабобчи-90"ОК Ресторан хизматини ташкил этиш.(жихозлар ва ускуналар)</t>
  </si>
  <si>
    <t>"Прогресс финанс"МЧЖ        Бухгалтерия хизматини ташкил этиш</t>
  </si>
  <si>
    <t>"Самарканд Аппарель"МЧЖ Тайёр тикув-трикотаж маҳсулотлари</t>
  </si>
  <si>
    <t xml:space="preserve">"ХУРШЕДА НАСИМОВА"МЧЖ Тиббий хизмат кўрсатиш фаолиятини ривожлантириш  </t>
  </si>
  <si>
    <t xml:space="preserve">"Ширин Аслзода"МЧЖ Мебел ишлаб чикаришни ташкил этиш </t>
  </si>
  <si>
    <t>“VIA NOVA LOG” МЧЖ Хом ашёни замонавий махсус ускуналар  ва техникаларда тайёр курилиш молларини ишлаб чиқариш ва сақлаш омбори ташкил қилиш</t>
  </si>
  <si>
    <t>“Согдафарм” МЧЖ Ойнага ишлов беришни ташкил қилиш лойиҳаси</t>
  </si>
  <si>
    <t>Демир Шохжахон ОК Кандолот махсулотлари ишлаб ичкаришни ташкил этиш</t>
  </si>
  <si>
    <t>Муродбек Плус МЧЖ Юк ташиш хизматлари кўрсатиш</t>
  </si>
  <si>
    <t xml:space="preserve">ЯТТ "O'LMASOVA BARNOXON DJURAYEVNA" Мехмонхона  фаолиятини ташкил этиш </t>
  </si>
  <si>
    <t>Кодиров Жасур Тилавмуродович Дўконлар, маиший хизмат кўрсатиш корхоналари</t>
  </si>
  <si>
    <t>Пардакулов Асроржон Абдунаимович Дўконлар, маиший хизмат кўрсатиш корхоналари</t>
  </si>
  <si>
    <t>"AZIZ-ALI-AMON"ОК Савдо дўкони ташкил этиш</t>
  </si>
  <si>
    <t>"NEGMATILLO BOBO  MED SERVIS"МЧЖ Тиббий хизмат кўрсатиш (GAMMA MED МЧЖ билан тузилгвн №200 сонли шартномага асосан тиббий курик ускуналари олиш учун)</t>
  </si>
  <si>
    <t>"NODIR DILMURODOV SERVICE"МЧЖ Мебел ишлаб чиқаришни ташкил этиш</t>
  </si>
  <si>
    <t>"ODILOVA SOHIBA BAXRONOVNA"XK Курилиш матераллари савдо дўкони ташкил этиш</t>
  </si>
  <si>
    <t>"SEBASH"ХК Минерал угит ишлаб чиқариш</t>
  </si>
  <si>
    <t>"SHERZOD-NIZOMOV"ХК Савдо дўкони ташкил этиш</t>
  </si>
  <si>
    <t>ASHUROV JURABEK TURAKULOVICH Мебел ишлаб чиқаришни ташкил этиш</t>
  </si>
  <si>
    <t>ЯТТ "Ғаниев Боходир" Савдо дўкони ташкил этиш</t>
  </si>
  <si>
    <t>"SHOXRUX-E" ХК Юк ташиш ва кишлок хўжалиги хизматларини ташкил этиш</t>
  </si>
  <si>
    <t>"AMONOV OPTIKA" МЧЖ Тиббий диагностика марказини кенгайтириш</t>
  </si>
  <si>
    <t>"UKTAM GAZ INVEST" МЧЖ АЁҚШ ва АСГҚШга асбоб-ускуна билан жиҳозлаш</t>
  </si>
  <si>
    <t>"DALER MED-SERVIS" ОК Тиббий хизмат кўрсатиш</t>
  </si>
  <si>
    <t xml:space="preserve"> Жабборов Юсуф Савдо дўкони ташкил этиш</t>
  </si>
  <si>
    <t xml:space="preserve"> Исрофилов Юсуф Савдо дўкони, маиший хизмат кўрсатиш  шахобчалари ташкил этиш</t>
  </si>
  <si>
    <t xml:space="preserve"> Носиров Файзулло Қурилиш материаллари савдо комплекси</t>
  </si>
  <si>
    <t xml:space="preserve"> Холиқов Рауф Холиқович Савдо дўкони, маиший хизмат кўрсатиш  шахобчалари ташкил этиш</t>
  </si>
  <si>
    <t>"Пет Агро Оил"МЧЖ Донни қайта ишлаш</t>
  </si>
  <si>
    <t>Азимов Ихтиёр Савдо марказини ташкил қилиш</t>
  </si>
  <si>
    <t>Болтаев Санат Мусоевич Дўконлар, маиший хизмат кўрсатиш корхоналари</t>
  </si>
  <si>
    <t>Бурхонова Гавхар Тураевна Дўконлар, маиший хизмат кўрсатиш корхоналари</t>
  </si>
  <si>
    <t>Каландаров Бердимурод Хожимуродович Дўконлар, маиший хизмат кўрсатиш корхоналари</t>
  </si>
  <si>
    <t>Олимов Ортик Турсунович Савдо, умумий овқатланиш ва маиший хизмат</t>
  </si>
  <si>
    <t>Холмуродов Азам Шахриёрович Ёғочни қайта ишлаш, ёғочниқайта ишлаш, пулла ва қоғоз саноати</t>
  </si>
  <si>
    <t>Эргашев Ғолибжон Зокир ўғли Ўйин майдонлари ва стадионлар, мавсумий ёрдам хоналари</t>
  </si>
  <si>
    <t xml:space="preserve"> Мўсинов Ғайрат Савдо дўкони ҳамда маиший хизмат кўрсатишни шахобчаси</t>
  </si>
  <si>
    <t>"AGRO-KOMPLEKS" ф/х Паррандачиликни ривожлантириш</t>
  </si>
  <si>
    <t>"AKFA-LEADER"МЧЖ Акфа эшикромлари ишлаб чиқариш</t>
  </si>
  <si>
    <t>"ASL SIFAT UNVERSAL DIZAYN SERVIS"МЧЖ Акфа эшикромлари ишлаб чиқариш</t>
  </si>
  <si>
    <t>"ASMIRA ANGEL"НОУ  МТМ ташкил этиш</t>
  </si>
  <si>
    <t>"BAXTIGUL-TEKSTEL"МЧЖ Тикувчиликни ташкил этиш</t>
  </si>
  <si>
    <t>"BEKZODJON RUSTAMJON"ҚК Курилиш матераллари савдо дўкони ташкил этиш</t>
  </si>
  <si>
    <t>"FITNESS CLUB EVEREST"МЧЖ Фитнес клуб хизматини ташкил этиш</t>
  </si>
  <si>
    <t>"GAYRATBOBO BOG`I"ФХ Узумчиликни ривожлантириш</t>
  </si>
  <si>
    <t>"MADANIYAT SINOV GAZ"МЧЖ Автомобилларга хизмат кўрсатишни ташкил этиш</t>
  </si>
  <si>
    <t>"MANSUROV FARRUX SERVIS"ХК Қурилиш материаллари савдо комплекси</t>
  </si>
  <si>
    <t>"MURODILLO UNIVERSAL  SAVDO"МЧЖ Пластмасса яшик ишлаб чиқаришни ташкил этиш</t>
  </si>
  <si>
    <t>"NURONIY MINI FUTBOL"МЧЖ Мини стадион ташкил этиш</t>
  </si>
  <si>
    <t>"SAYQAL GOLD"МЧЖ Паррандачиликни ривожлантириш</t>
  </si>
  <si>
    <t>"SHAFOAT ONA DILRABO"OK Акфа эшик ромлари ишлаб чиқариш</t>
  </si>
  <si>
    <t>"SHAXNOZA -777"МЧЖ Курилиш матераллари</t>
  </si>
  <si>
    <t>"SIYOB SHAVKAT ORZU" ф/х Паррандачиликни ривожлантириш</t>
  </si>
  <si>
    <t>"SURAYYO - MED SHIFO"МЧЖ Тиббий хизмат кўрсатиш ускунаси харид қилиш</t>
  </si>
  <si>
    <t>"UNIVERSAL MOBILE NET"МЧЖ Савдо дўкони ташкил этиш</t>
  </si>
  <si>
    <t>"XAMZA STORY PLUS 777"МЧЖ Қурилиш моллари ишлаб чиқариш</t>
  </si>
  <si>
    <t>"XON LUX MEBEL"OK Ҳар хил турдаги мебеллар МДФ ромлар  ишлаб чиқариш</t>
  </si>
  <si>
    <t>"XONDAMIR BINOKOR SERVIS"МЧЖ Шлака блок ишлаб чиқариш ва қурилиш моллари</t>
  </si>
  <si>
    <t>"XONDAMIR PREMIUM BUILDINGS"МЧЖ Нодавлат МТМ ташкил этиш</t>
  </si>
  <si>
    <t>"Вулкандс"МЧЖ Хусусий тиббий клиника ташкил этиш</t>
  </si>
  <si>
    <t>"Капитал инвести импорт экспорт"МЧЖ Ўсимликларни химоя қилиш воситаларини ишлаб чиқариш</t>
  </si>
  <si>
    <t>"Комилжон"ОК Савдо дўкони, маиший хизмат кўрсатиш  шахобчалари ташкил этиш</t>
  </si>
  <si>
    <t>"Негматов Шодмон Сохибкор"ФХ узумчиликни ташкил этиш</t>
  </si>
  <si>
    <t>"Орзу Олим Дилмурод" Асаларичиликни ривожлантириш</t>
  </si>
  <si>
    <t>"Пет Агро Оил"МЧЖ Кунгабоқар ёғи ишлаб чиқариш</t>
  </si>
  <si>
    <t>"Сайфихон ота авто тех кўрик"МЧЖ Автомабелларни техник курикдан утказиш</t>
  </si>
  <si>
    <t>"Хиёбон маркази"МЧЖ Шебен ишлаб чиқаришни ташкил этиш</t>
  </si>
  <si>
    <t>ЯТТ "Нажмиев Дилмурод" Маиший хизмат кўрсатишни ташкил этиш</t>
  </si>
  <si>
    <t>ЯТТ "Низомов Ашаф" Савдо дўкони ташкил этиш</t>
  </si>
  <si>
    <t>ЯТТ "Пардаев Суннат" Маиший хизмат кўрсатишни ташкил этиш</t>
  </si>
  <si>
    <t>ЯТТ "Тўхтамишов Нодир" Савдо дўкони ташкил этиш</t>
  </si>
  <si>
    <t>"URGUT XUMO MEBEL" хусусий корхонаси Маиший хизмат кўрсатишни ташкил этиш</t>
  </si>
  <si>
    <t>"Наим Диёрбек Кишмиш боғлари"ФХ Узумчиликни ривожлантириш</t>
  </si>
  <si>
    <t>"BIBI TEKS" МЧЖ Трикотаж махсулотлари тикиш ва суний толали газлама ишлаб чиқариш</t>
  </si>
  <si>
    <t>"Urgut elegant servis" МЧЖ Пойабзал маҳсулотларини ишлаб чиқаришни кенгайтириш</t>
  </si>
  <si>
    <t>"SAM ELEKTRO SERVIS" МЧЖ Маиший чангютгичлар ишлаб чиқариш ва экспортни йўлга қўйиш</t>
  </si>
  <si>
    <t>"BEHRUZ BARAKA PLAST"МЧЖ Текистил махсулотлари ишлаб чикариш фаолиятини йулга куйиш</t>
  </si>
  <si>
    <t>"GOLD SPACER SERVIS"МЧЖ Қулф ва бурама мих ишлаб чиқариш лойиҳаси</t>
  </si>
  <si>
    <t>"SALOXIDDIN SAVDO SERVIS"МЧЖ Ҳар хил турдаги эшик ишлаб чиқаришни ташкил қилиш</t>
  </si>
  <si>
    <t>"SAM SILVER SHOH"МЧЖ Ҳар хал турлдаги тапочка (оёқ кийимлар) ишлаб чиқариш</t>
  </si>
  <si>
    <t>"XUDOYBERDI SATTOR TEKSTIL"МЧЖ Пайпоқ маҳсулотлари ишлаб чиқариш</t>
  </si>
  <si>
    <t>"AGRO DRY FRUITS"МЧЖ Пайпоқ ва тўқимачилик маҳсулотлари ишлаб чиқариш</t>
  </si>
  <si>
    <t xml:space="preserve">"BAXRIN AGROVET STAR"МЧЖ Ўсимлик зараркунандалари, касалликлари ва бегона утларга карши кимёвий воситалар </t>
  </si>
  <si>
    <t>"BAXROMJON MED FARM NUR"XK Тиббий хизмат кўрсатиш</t>
  </si>
  <si>
    <t xml:space="preserve">"BODOMOV BEGIZOD BAXRIYEVICH AGROZAMIN DALASI"ФХ Узумчиликни кенгайтириш </t>
  </si>
  <si>
    <t>"Boy-Tub sajarasi"ФХ Узумчиликни ривожлантириш</t>
  </si>
  <si>
    <t xml:space="preserve">"Building Fitting Plast"МЧЖ Пластмасса ва ип калава ишлаб чиқаришни ташкил этиш </t>
  </si>
  <si>
    <t>"DODIBOBO"МЧЖ Тиббий диагностика хизмати</t>
  </si>
  <si>
    <t>"ESHBOY XADICHA KOMILA NURLARI"ФХ Узумчиликни ривожлантириш</t>
  </si>
  <si>
    <t>"FARMON BEBAHO TILLO DALASI"ФХ Узумчиликни ривожлантириш</t>
  </si>
  <si>
    <t>"IBOD XON YUSUF BEK"ФХ Узумчиликни ривожлантириш</t>
  </si>
  <si>
    <t>"KARIMBEK NUR TEXTIL"МЧЖ Тикувчилик фаолиятини ташкил этиш</t>
  </si>
  <si>
    <t>"MARDON - SHOH"ХК Дори дармон савдо фаолиятини ривожлантириш</t>
  </si>
  <si>
    <t xml:space="preserve">"Olmos Dur Farm"МЧЖ Тиббий хизмат кўрсатиш ва дори дармон савдо фаолиятини ривожлантириш  </t>
  </si>
  <si>
    <t>"Pulat Eshonqul Shavkat"ФХ Узумчиликни ривожлантириш</t>
  </si>
  <si>
    <t>"Rabbim Prestij"XK Мебел маҳсулотлари ишлаб чиқариш фаолиятини кенгайтириш</t>
  </si>
  <si>
    <t xml:space="preserve">"REAL SHOHRUX"ХК Хусусий болалар богчаси куриш </t>
  </si>
  <si>
    <t>"SAM MEGA NUR"МЧЖ Замонавий маиший техника воситалари ишлаб чиқариш</t>
  </si>
  <si>
    <t>"SAM STAR LIFE"МЧЖ Пайпок махсулотлари ишлаб чикариш</t>
  </si>
  <si>
    <t>"TOJMAHAL AZIA PLAST"МЧЖ ПП труба ва фитинглар ишлаб чиқариш</t>
  </si>
  <si>
    <t>"VATKAN BIZNES HAMKOR"ФХ Узумчиликни ривожлантириш</t>
  </si>
  <si>
    <t>"VIP STYLE SHOES"МЧЖ Поябзал ишлаб чикаришни ташкил қилиш</t>
  </si>
  <si>
    <t>"Бахрин камсар бизнес барака"ОК Кондитор махсулотларини ишлаб чиқариш</t>
  </si>
  <si>
    <t xml:space="preserve">"Бахрулло тоғ арилари"ДХ Асаларичиликни ривожлантириш </t>
  </si>
  <si>
    <t>"Бахт полимер"ҚК Полиэтилен қоплар ишлаб чиқариш</t>
  </si>
  <si>
    <t xml:space="preserve">"Биг Строй  Буйилдинг"МЧЖ Кўп қаватли уй-жой ва савдо дуконлари қуриш лойихаси </t>
  </si>
  <si>
    <t>"Жабборов Шермахмат Боғлари"ФХ Узумчиликни ривожлантириш</t>
  </si>
  <si>
    <t>"Жўрабек Кимё"МЧЖ
(Ургут Само Агро Стар МЧЖ) Ўсимликларни химоя килиш ва зарар кунандалардан саклаш ва бегона утлардан карши кимевий воситалари савдо мажмуаси</t>
  </si>
  <si>
    <t xml:space="preserve">"Мавлон Сифатли алока"МЧЖ  Курилиш фаолиятини ривожлантириш </t>
  </si>
  <si>
    <t>"Натурал Драй Фруитс"ХК Туризм зона ва мехмонхона уйларини ташкил этиш</t>
  </si>
  <si>
    <t>"Нурали ражаб сафармурод расул"ФХ Узумчиликни ривожлантириш</t>
  </si>
  <si>
    <t>"САРДОРХОН ФАТХУДДИНХОН"ХК   Полиэтелин махсулотлари ишлаб чиқариш</t>
  </si>
  <si>
    <t>"УРГУТ ЗАМИН"МЧЖ Маиший хизмат (Хаммом) ташкил этиш</t>
  </si>
  <si>
    <t>"Ургут ИЧК"МЧЖ Замонавий тиббий хизмат фаолиятини ташкил қилиш</t>
  </si>
  <si>
    <t>"Ургут ЛДСП"МЧЖ Қурилиш матриаллари ишлаб чиқариш (ДСП, ламинат)</t>
  </si>
  <si>
    <t>"Ургут текистил"МЧЖ Текстиль маҳсулотлари ишлаб чиқариш</t>
  </si>
  <si>
    <t>"Шербек ишонч нур" МЧЖ Савдо хизматини ташкил этиш</t>
  </si>
  <si>
    <t>"Норбек 21 агро кимё" МЧЖ Юк ташиш хизматини ташкил этиш</t>
  </si>
  <si>
    <t>"Булунғур янгиқўрғон" МЧЖ Умумий овқатланиш ва маросимлар ўтказиш хизмати ташкил этиш</t>
  </si>
  <si>
    <t>"Олқартепа" ФХ Қўйчиликни ривожлантириш</t>
  </si>
  <si>
    <t>'GRAND ShAXZOD-MOXINUR" OK Умумий овқатланиш ва ресторан хизматини ташкил этиш</t>
  </si>
  <si>
    <t>"LOLA NASIMOVA" mas’uliyati cheklangan jamiyati Дорихона хизматини ташкил этиш</t>
  </si>
  <si>
    <t>"BUNYOD PREMIUM XIZMAT" oilaviy korxonasi Маиший хизмат кўрсатишни ташкил этиш</t>
  </si>
  <si>
    <t>ЯТТ "Юнусова Раззоқой Хурматовна" Маиший хизмат кўрсатишни ташкил этиш</t>
  </si>
  <si>
    <t>"XUMOYINBOBOJON" МЧЖ Тикувчилик цехи ҳамда қандолат маҳсулотлари ишлаб чиқариш</t>
  </si>
  <si>
    <t>"SAG AGRO " МЧЖ Кўчат маҳсулотларига эллинотлар ишлаб чиқариш</t>
  </si>
  <si>
    <t>"SHIRINKENT NURI" МЧЖ Агромарказ ташкил этиш</t>
  </si>
  <si>
    <t>"LEGEND SUPER GRAND" МЧЖ Умумий овқатланиш маркази ташкил этиш</t>
  </si>
  <si>
    <t>"AZAMATOV JAVLONBEK GROUP" МЧЖ Умумий овқатланиш маркази ташкил этиш</t>
  </si>
  <si>
    <t>"ISHTIXON GRATSIYA" MChJ Умумий овқатланиш ташкил этиш</t>
  </si>
  <si>
    <t>"MAMARAJAB FAYZIEV BOG'LARI" FX паррандачиликни ривожлантириш</t>
  </si>
  <si>
    <t>"MUSHTARIY HORDIQ SERVIS" OK мини стадион ташкил этиш</t>
  </si>
  <si>
    <t>"JAVOXIR SIFAT BREND" MCHJ Мебел ишлаб чиқариш</t>
  </si>
  <si>
    <t>"PREMIUM CYBER ARENA" XK Умумий овқатланиш ташкил этиш</t>
  </si>
  <si>
    <t>"USTA BALIQCHI" FX Балиқчиликни ривожлантириш</t>
  </si>
  <si>
    <t>"ZANGI BOBO" FX чорвачиликни ривожлантириш</t>
  </si>
  <si>
    <t>"XUSHMUROD" FX чорвачиликни ривожлантириш</t>
  </si>
  <si>
    <t>"Азамат полвон узуми"  ФХ Узумчиликни ривожлантириш</t>
  </si>
  <si>
    <t>"Бобоқулов" ФХ чорвачиликни ривожлантириш</t>
  </si>
  <si>
    <t>"Болқи" ФХ Узумчиликни ривожлантириш</t>
  </si>
  <si>
    <t>"Буғдойзор" ФХ Узумчиликни ривожлантириш</t>
  </si>
  <si>
    <t>"Достонбек Сафаров узуми" ФХ Узумчиликни ривожлантириш</t>
  </si>
  <si>
    <t>"Жасур Элшод Дилшод" ФХ Узумчиликни ривожлантириш</t>
  </si>
  <si>
    <t>"Каттасой машали" ФХ Узумчиликни ривожлантириш</t>
  </si>
  <si>
    <t>"Қоровултепа катта узуми" ФХ Узумчиликни ривожлантириш</t>
  </si>
  <si>
    <t>"Қўрли ҳосили" ФХ Узумчиликни ривожлантириш</t>
  </si>
  <si>
    <t>"Отабек қора узуми" ФХ Узумчиликни ривожлантириш</t>
  </si>
  <si>
    <t>"Худойқулов Абдумўмин" ФХ Узумчиликни ривожлантириш</t>
  </si>
  <si>
    <t>"Шерқул Бўстонов" ФХ Узумчиликни ривожлантириш</t>
  </si>
  <si>
    <t>"WUNDERKINDS-BILIMDON KICHKINATOYLAR" НТМ Болалар боғчаси ташкил этиш</t>
  </si>
  <si>
    <t>"BESHTUTLIK CHORVADORLAR" ФХ Чорвачилик фаолиятини кенгайтириш</t>
  </si>
  <si>
    <t>"QARAXITOY SERVICES" ХК Умумий овқатланиш маскани ташкил этишйй</t>
  </si>
  <si>
    <t>ALPOMISH SARA TOSHLARI MCHJ Бетон плита маҳсулотлари ишлаб чиқариш</t>
  </si>
  <si>
    <t>ZAYNIDDINOV RAVSHAN Ф/Х Чорвачиилкни ривожлантириш</t>
  </si>
  <si>
    <t>TINCHLIKXO'JA -BBB MCHJ АСГКШ ташкил этиш</t>
  </si>
  <si>
    <t>MIRISHKOR SPORT MAJMUASI XK Савдо ва маиший хизмат кўрсатиш ташкил этиш</t>
  </si>
  <si>
    <t>ZUXRIDDIN SAM MEGA SERVIS OK Авто тех хизмат ташкил этиш</t>
  </si>
  <si>
    <t>ABBOS ISHTIXON SERVIS MCHJ Миллий либослар тикиш хизмати ташкил этиш</t>
  </si>
  <si>
    <t>UMID-BAXT OK МТТ МТТ очиш ва уқув маркази ташкил этиш</t>
  </si>
  <si>
    <t>FARXOD GOLD GRANDS OK Савдо дукони ташкил этиш</t>
  </si>
  <si>
    <t>MEGA STAR ISHTIXON-2 УК Буёқлар ва лаклар ишлаб чиқриш</t>
  </si>
  <si>
    <t>XALQABOD TIKUVCHI QIZLARI ICHK Тикувчилик ташкил этиш</t>
  </si>
  <si>
    <t>SHAYXLAR TIKUVCHILARI ICHK Тикувчилик ташкил этиш</t>
  </si>
  <si>
    <t>SHAXZODBEK BUSINESS KLASS ХК Сутни қайта ишлаш қурт ишлаб чиқариш</t>
  </si>
  <si>
    <t>QO‘RLI GRAND BIZNES MCHJ Узумчиликни ривожлантириш</t>
  </si>
  <si>
    <t>YANGI MAKON MUJIZALARI ICHK Узумчиликни ривожлантириш</t>
  </si>
  <si>
    <t>D"YANGIMAKON DALASI KLASTER" MCHJ Узумчиликни ривожлантириш</t>
  </si>
  <si>
    <t>YOUTH FOOTBALL CLUB MCHJ Узумчиликни ривожлантириш</t>
  </si>
  <si>
    <t>RUSTAM ISLOM FARM MEDICAL MCHJ Тиббий клиника ташкил этиш</t>
  </si>
  <si>
    <t>JAROSTI MO'JIZASI F/X Узумчиликни ривожлантириш</t>
  </si>
  <si>
    <t>"INTIKO GAZ OIL" МЧЖ Хусусий мактабгача таълим муассасаси ташкил этиш</t>
  </si>
  <si>
    <t>"METALL INDUKSION" МЧЖ Металга ишлов бериш</t>
  </si>
  <si>
    <t>"BOHAROXON ASL QANDOLATCHI" OK Савдо дўкони ҳамда нон ва нон маҳсулотлари ишлаб чиқариш</t>
  </si>
  <si>
    <t>"Anvarjon Biznes Invest" МЧЖ Маиший чиқиндиларни қайта ишлаш кластерини ташкил этиш</t>
  </si>
  <si>
    <t>"MIRAQAS  BARHAYOT QURILISH" XK Юк ташаш хизматини ташкил этиш</t>
  </si>
  <si>
    <t>"MIRAQAS" XK Юк ташаш хизматини ташкил этиш</t>
  </si>
  <si>
    <t>"Турон Полиетилин пласт" МЧЖ Политилин қоп ишлаб чиқаришни кенгайтириш</t>
  </si>
  <si>
    <t>"FARM-SERVIS-AS" МЧЖ Дорихона савдо фаолиятини ташкил этиш</t>
  </si>
  <si>
    <t>"NARGIZA MAJIDOVA INVEST" МЧЖ Маиший хизмат кўрсатиш ва савдо маркази ташкил этиш</t>
  </si>
  <si>
    <t>"Жасурбек Зухриддин" МЧЖ Ун ишлаб чиқаришни кенгайтириш (қадоқлаш)</t>
  </si>
  <si>
    <t>"Мега Мебел траде" МЧЖ Мебел ишлаб чиқариш</t>
  </si>
  <si>
    <t>"MAROQAND GOLD OIL EKSTRAKSIY" МЧЖ Ўсимлик ёғи ишлаб чиқаришни кенгайтириш (қадоқлаш)</t>
  </si>
  <si>
    <t>"INDUSTRIES IMRONBEK" МЧЖ Қурилиш моллари (гипс ва травертин) ишлаб чиқариш</t>
  </si>
  <si>
    <t>"YANGI AVLOD ACADEMY" НТМ  Ўқув маркат ташкил этиш</t>
  </si>
  <si>
    <t>ЯТТ Казаков Жахонгир Савдо дўкони ташкил этиш</t>
  </si>
  <si>
    <t>"ELBEK OTA GOLD SENTER" oilaviy korxonasi Савдо дўкони ҳамда Автомойка  ташкил этиш</t>
  </si>
  <si>
    <t>ЯТТ Норкулов Алишер Савдо дўкони ташкил этиш</t>
  </si>
  <si>
    <t>"PICHOT MINNI MARKET" oilaviy korxonasi Савдо дўкони ва мини стадион ташкил этиш</t>
  </si>
  <si>
    <t>ЯТТ Алимов Сафар Савдо дўкони ташкил этиш</t>
  </si>
  <si>
    <t>ЯТТ Сафаров Тоир Савдо дўкони ташкил этиш</t>
  </si>
  <si>
    <t>ЯТТ Нурмахаматов Камолиддин Савдо дўкони ташкил этиш</t>
  </si>
  <si>
    <t>ЯТТ Эрданова Зухра Савдо дўкони ташкил этиш</t>
  </si>
  <si>
    <t>"VERSAL TOJIKOVUL INVEST" МЧЖ Умумий овқатланиш шахобчасини ташкил этиш</t>
  </si>
  <si>
    <t>"KUMUSHBIBI TANSIQ TAOMLARI" МЧЖ Умумий овқатланиш шахобчасини ташкил этиш</t>
  </si>
  <si>
    <t>"OTKAMAR CHORVALARI" Ф/Х Чорвачиликни ривожлантириш</t>
  </si>
  <si>
    <t>"QO‘RALOS SAXOVAT 555" О/К Савдо ва маиший хизмат кўрсатишни ташкил этиш</t>
  </si>
  <si>
    <t>"SIRL’I ULKA ZAMINI" МЧЖ Умумий овқатланиш шахобчасини ташкил этиш</t>
  </si>
  <si>
    <t>"Қоракўл ҳалол балиғи" ф/х Озиқ-овқат дўкони ташкил этиш</t>
  </si>
  <si>
    <t>"Нарпай агро бест таъминот" МЧЖ Ўсимликлар кленикасини ташкил этиш лойиҳасини кенгайтириш</t>
  </si>
  <si>
    <t>"Омад" ф/х Техника хизматини ташкил этиш</t>
  </si>
  <si>
    <t>"Шерзод Нурзод Нурбек" ОК Иссиқхона ташкил этиш</t>
  </si>
  <si>
    <t>"Нарпай Нурилла ота" МЧЖ Умумий овқатланиш хизматини ташкил этиш</t>
  </si>
  <si>
    <t>"JAVLONBEK O'G'LI MURODBEK" X/K Мебел ишлаб чиқаришни ташкил этиш</t>
  </si>
  <si>
    <t>"MO'JIZA-I.X.X." MChJ Яхна ичимликлар чой ишлаб чиқариш</t>
  </si>
  <si>
    <t>Ташаббускор Мамадиёрова Хосият Паррандачилик комплекси ташкил этиш</t>
  </si>
  <si>
    <t>"Чақар бест савдо" Х/К Омухта емни қайта ишлаш ва қадоқлаш</t>
  </si>
  <si>
    <t>"Шокир мебеллари" ОК Мебел ишлаб чиқаришни ташкил этиш</t>
  </si>
  <si>
    <t>ЯТТ "Рахимова Сурайё Рахматуллаевна" Миллий ширинликлар ишлаб чиқари</t>
  </si>
  <si>
    <t>"Азизахон РухшонаНур" Х/К Савдо ва хизмат кўрсатишни ташкил этиш</t>
  </si>
  <si>
    <t>"Биноқул бобо нур" О/к Чорва учун ем ишлаб чиқариш</t>
  </si>
  <si>
    <t>"Гужумсой Келажаги буюк" хк Тикувчилик цехини ташкил этиш</t>
  </si>
  <si>
    <t>"Нарпай Нигина Аслбек нури" хк Авто-тех хизмат ташкил этиш</t>
  </si>
  <si>
    <t>"Нарпай Строй дизайн" ХК Блок ва плиталар ишлаб чиқариш</t>
  </si>
  <si>
    <t>"Нарпай Элдош Чойхона" хк Умумий овқатланиш маскани ташкил этишйй</t>
  </si>
  <si>
    <t>"Темурбек Барака текситил Навоий" МЧЖ Текстиль маъсулотларини ишлаб чиқаришни ташкил эитш</t>
  </si>
  <si>
    <t>"Шахрам диёра нур" ХК Савдо дўкони ва автомобилларни ювиш</t>
  </si>
  <si>
    <t>"Янги сарой нонлари" МЧЖ Савдо дўкони ташкил қилиш</t>
  </si>
  <si>
    <t>"Диёр танҳо" о/к  Паррандачилик комплекси ташкил этиш</t>
  </si>
  <si>
    <t>"SMART PULS MED SENTR" Х/К Тиббий клинека ташкил этиш</t>
  </si>
  <si>
    <t xml:space="preserve">"Нарпай брокер" Х/К Мебел ишлаб чиқаришни кенгайтириш </t>
  </si>
  <si>
    <t>"Жамила стом сентр" хусусий корхонаси Стоматология хизматини ташкил этиш</t>
  </si>
  <si>
    <t>"Султоншох Универсал" ОК Аҳолига маиший хизмат курсатиш максадида овкатланиш хизматини ташкил этиш.</t>
  </si>
  <si>
    <t xml:space="preserve">"NEW TRADE SERVIS GROUP" МЧЖ Савдо ва маиший хизмат кўрсатишни ташкил этиш </t>
  </si>
  <si>
    <t>"Нарпай Хумо Нур маркет" ХК Савдо ва маиший хизмат кўрсатиш ҳамда Автомобилларга техник хизмат курсатишни ташкил этиш</t>
  </si>
  <si>
    <t>"NURLI DALA CHORVA" Ф/Х Бурдоқичилик хўжалигини ташкил этиш</t>
  </si>
  <si>
    <t>"Нарпай Комил Мурод" х/к   Гўшт йўналишида паррандачилик хўжалигини ташкил этиш</t>
  </si>
  <si>
    <t>"Мароқанд сифат" МЧЖ  Пахта тўқимачилик кластери фаолиятини кенгайтириш</t>
  </si>
  <si>
    <t>"Бек идеал бест инвест" х/к Гилам ҳамда маиший теехникалар савдо комплекси ташкил этиш</t>
  </si>
  <si>
    <t>"Нарпай Муродулло нур" х/к Сантехника маҳсулотлари савдо комплекси ташкил этиш</t>
  </si>
  <si>
    <t>"Саховат агро экспорт" х/к Мева сабзавотни қайта ишлаш</t>
  </si>
  <si>
    <t>"Нарпай Улуғбек Инвест" Х/К Умумий овқатланиш хизматини ташкил этиш</t>
  </si>
  <si>
    <t>"ODILBEK SUYUNOV" х/к Савдо комплекси ташкил этиш</t>
  </si>
  <si>
    <t>“OZODA HEALTH PHARM 24” МЧЖ  Дорихона ташкил этиш</t>
  </si>
  <si>
    <t>"Одилбек 555" МЧЖ   Қўрилиш моллар савдо дўкони</t>
  </si>
  <si>
    <t>"Истиқлол Нарпай нур" х/к  умумий овқатланиш  мажмуаси ташкил этиш</t>
  </si>
  <si>
    <t>"YULDOSH NUR EKSPRES" х/к  Савдо дукони</t>
  </si>
  <si>
    <t>"KARIMI SAMARQAND FIRULLASI" МЧЖ Қишлоқ хўжалиги маҳсулотларини етиштириш (Коврак)</t>
  </si>
  <si>
    <t>"Қувончбекнинг чорваси" ФХ Чорвачилик хўжалигини ташкил қилиш</t>
  </si>
  <si>
    <t>"Заргул тепа" Фх Чорвачилик хўжалигини ташкил қилиш</t>
  </si>
  <si>
    <t>"MALOXAT AGRO TOMAT" MCHJ Иссиқхоналар ташкил этиш</t>
  </si>
  <si>
    <t>"ALCAN FINANCE AND INVESTMENTS" мчж Омборхона ташкил этиш</t>
  </si>
  <si>
    <t>"MURODULLO ASADBEK QURUVCHI" ОК Акфа ешик ромлари ишлаб чиқариш</t>
  </si>
  <si>
    <t>"YUNION PHARM" MChJ
("BETON STORY MAX" MChJ) Балиқчилик хўжалиги ташкил қилиш</t>
  </si>
  <si>
    <t>"OQDARYO MIRZAEVA ISTAM" FX Балиқчилик хўжалиги ташкил қилиш</t>
  </si>
  <si>
    <t>"DOSTONBEK INVEST GOLD SERVIS" МЧЖ Савдо мажмуаси ташкил этиш</t>
  </si>
  <si>
    <t>"MAXMUDOVLAR" ОК Газобетон ишлаб чиқариш</t>
  </si>
  <si>
    <t>"AFRUZA BAXT GOLD SERVIS" МЧЖ Савдо мажмуаси ташкил этиш</t>
  </si>
  <si>
    <t>"KELAJAK ZAMIN TAYYORLOV" МЧЖ Маиший хизмат кўрсатишни ташкил этиш</t>
  </si>
  <si>
    <t>"NILUFAR TEKSTIL" МЧЖ Савдо мажмуаси ташкил этиш</t>
  </si>
  <si>
    <t>"PAYARIQ CITY FAMILY MARKET" ОК Савдо мажмуаси ташкил этиш</t>
  </si>
  <si>
    <t>"CHELAK AGROSERVIS MTP" МЧЖ Қишлоқ хўжалик техникаларига хизмат кўрсатиш</t>
  </si>
  <si>
    <t>"ПАЙАРИҚ AGROSERVIS MTP" МЧЖ Қишлоқ хўжалик техникаларига хизмат кўрсатиш</t>
  </si>
  <si>
    <t>"Ёыубхон Азия стар" МЧЖ Қурилиш материаллари ишлаб чиқариш (Бетон махсулотлари)</t>
  </si>
  <si>
    <t>"Гранд траде стар" МЧЖ Автомобилларни ювиш шахобчаси ташкил этиш</t>
  </si>
  <si>
    <t>"Қўчқоров Жахонгир савдоси" ОК Савдо мажмуаси ташкил этиш</t>
  </si>
  <si>
    <t>"Фарангиз дента-дед" МЧЖ Стомотология ташкил этиш</t>
  </si>
  <si>
    <t>"Мақсуд сифат инвест" ОК Савдо мажмуаси ташкил этиш</t>
  </si>
  <si>
    <t>"Жавохир чарм инвест гроуп" МЧЖ Чорвачиликни ташкил этиш</t>
  </si>
  <si>
    <t>"Кластер обод ўлка келажаги" МЧЖ Қўйчиликни ривожлантириш</t>
  </si>
  <si>
    <t>Элита бошоқ далалари ФХ Техника базасини ривожлантириш</t>
  </si>
  <si>
    <t>"Сардорбек СГ универсал" МЧЖ  Савдо ва маиший хизмат кўрсатиш</t>
  </si>
  <si>
    <t>"Хуршид инвест савдо" МЧЖ  Чорвачилик</t>
  </si>
  <si>
    <t>Ташаббускор Бабабеков Акбар Дорихона фаолиятини ташкил этиш</t>
  </si>
  <si>
    <t>"Амирқул Бобо" ФХ Агромарказ ташкил этиш</t>
  </si>
  <si>
    <t>"SAMARQAND LAZIZ ANIS BARAKA" МЧЖ Паррандачилик хўжалигини ташкил қилиш</t>
  </si>
  <si>
    <t>"REGISTON YUKSALISH SARI" ХК Иссиқхона ташкил этиш</t>
  </si>
  <si>
    <t>"STEKLOPROM"  ХК Бағдорчиликни ташкил этиш</t>
  </si>
  <si>
    <t>"LADOGA" МЧЖ Майший хизмат кўрсатиш шахобчаси ташкил этиш</t>
  </si>
  <si>
    <t>"SAMPLASTSERVIS" МЖЧ Акфа эшик ва ромлар ишлаб чиқариш</t>
  </si>
  <si>
    <t>"QURILISH LUX" МЧЖ Бетон ва бетон маҳсулотлари</t>
  </si>
  <si>
    <t>Шерали Шохжахон Сафина МЧЖ Мактабгача таълим муассасаси ташкил қилиш</t>
  </si>
  <si>
    <t>"Хабибахон плюс маркет 777" МЧЖ Савдо дўкони ташкил қилиш</t>
  </si>
  <si>
    <t>Ятт Эргашев Бахтиёр Абдуллаевич Мактабгача таълим муассасаси ташкил қилиш</t>
  </si>
  <si>
    <t>"Сарбон НЕ" ФХ Оилавий тадбирлар ўтказиш маскани</t>
  </si>
  <si>
    <t>"Умид Ахрор бобо" МЧЖ Умумий овқатланиш шахобчасини ташкил этиш</t>
  </si>
  <si>
    <t>"Бобур Плаза" ОК Умумий овқатланиш корхонаси ташкил қилиш</t>
  </si>
  <si>
    <t>"Саддам" МЧЖ Сиқилган газ қуйиш шахобчаси ташкил қилиш</t>
  </si>
  <si>
    <t>"Тонг Сервис Газ" МЧЖ Автомобилларга газ қуйишни ташкил қилиш</t>
  </si>
  <si>
    <t>"Худойбердиев Мухтор" ОК Умумий овқатланиш шахобчасини ташкил этиш</t>
  </si>
  <si>
    <t>"Хумо-Барака 777" ОК Ҳаммом ташкил этиш</t>
  </si>
  <si>
    <t>"XAR QUVONCHDA ULUSHINGIZ BOR" ХК Тикувчилик хамда гўзаллик салони</t>
  </si>
  <si>
    <t>"Давр чорва 555" МЧЖ Чорвачилик фаолиятини ташкил қилиш</t>
  </si>
  <si>
    <t>"Mehribon Agro Fruit" ОК Боғдорчилик (узумчилик) ривожлантириш</t>
  </si>
  <si>
    <t>"SAM GOLDEN GROUP 777" МЧЖ Шебекн ишлаб чиқариш фаолиятини ташкил этиш</t>
  </si>
  <si>
    <t xml:space="preserve">"ZIYODA OMAD TRANS" МЧЖ Ёғ ишлаб чиқаришни кенгайтириш </t>
  </si>
  <si>
    <t>"EVRO AZIYA METALL" МЧЖ Метални кесиш ва буклаш</t>
  </si>
  <si>
    <t>"MINNOMASTER PLAST" МЧЖ Пластмасса плинтуслар ишлаб чиқариш</t>
  </si>
  <si>
    <t>"INNOCRAFT" МЧЖ Қурилиш хизматлари</t>
  </si>
  <si>
    <t>"MIRONKUL GROUP TOWER" МЧЖ Қурилиш хизматлари</t>
  </si>
  <si>
    <t>"Malik MFB" МЧЖ Юк ташиш хизматини ташкил этиш</t>
  </si>
  <si>
    <t>MOJIZA REGISTON OK Меҳмонхона хизматини ташкил қилиш</t>
  </si>
  <si>
    <t>TASHEV BAXODIR YULDASHBAYEVICH ЯТТ Озиқ ва ноозиқ маҳсулотлар чакана савдосини ташкил қилиш</t>
  </si>
  <si>
    <t>ANVAROVA MUXAYYO ЯТТ ДХШ асосида оилавий МТМ ташкил қилиш</t>
  </si>
  <si>
    <t>KURBANOV RAVSHANJON VALIYEVICH ЯТТ ДХШ асосида оилавий МТМ ташкил қилиш</t>
  </si>
  <si>
    <t>SAMARQAND BAX TEXTILE МЧЖ Тўқимачилик маҳсулотлари ишлаб чиқариш фаолиятини кенгайтириш</t>
  </si>
  <si>
    <t>XAQNAZAR PLUS МЧЖ Лазер ёрдамида металларни кесиш хизматини ташкил этиш</t>
  </si>
  <si>
    <t>STANDART KO МЧЖ Хавфи юқори бўлган объектларни ва потенциаль хавфли ишлаб чиқаришларни қуриш</t>
  </si>
  <si>
    <t>"GRAND ASAL" ОК "GRAND ASAL" ресторани ташкил этиш</t>
  </si>
  <si>
    <t>"MOTRID DISTRIBUTION FOODS" МЧЖ Супер маркет ташкил қилиш</t>
  </si>
  <si>
    <t>"NOVA STYLE" МЧЖ Майиший техника савдоси дўкони ташкил қилиш</t>
  </si>
  <si>
    <t>"SAM-SIFAT PLUS" МЧЖ Савдо дўкони ташкил қилиш</t>
  </si>
  <si>
    <t>"SHAYDO MED KLINIK" МЧЖ Косметология маркази ташкил этиш</t>
  </si>
  <si>
    <t>"KINO OLAMI" МЧЖ Кинотеатр ташкил этиш</t>
  </si>
  <si>
    <t>"SAM AKMAL OMAD" МЧЖ Умумий овқатланиш хизматини ташкил этиш</t>
  </si>
  <si>
    <t>"SHALOLA LAZZAT TAOMLARI" МЧЖ Автомойка ташкил қилиш</t>
  </si>
  <si>
    <t>"LA ESMERALDA PREMUIM" МЧЖ Умумий овқатланиш хизматини ташкил этиш</t>
  </si>
  <si>
    <t>"TOLMAS GTM" МЧЖ Савдо дўкони ташкил қилиш</t>
  </si>
  <si>
    <t>"SPM INNOVATION SCHOOL" МЧЖ Ўқув маркази ташкил қилиш</t>
  </si>
  <si>
    <t>"JASUR QURILISH SAVDO" МЧЖ Автомобилларга техник хизмат кўрсатиш ва савдо шаҳобчаси</t>
  </si>
  <si>
    <t>"NISHOFARIN MARKET" МЧЖ Савдо дўкони ташкил қилиш</t>
  </si>
  <si>
    <t>"SAM PREMIUM BURGERS" МЧЖ Умумий овқатланиш хизматини ташкил этиш</t>
  </si>
  <si>
    <t>"RISQ BARAKA SAVDO SERVIS" МЧЖ Дорихона фаолиятини ташкил этиш</t>
  </si>
  <si>
    <t>"SHALOLA LAZZAT TAOMLARI" МЧЖ Боғи Баланд ресторани</t>
  </si>
  <si>
    <t>"AMIN AKA HALOL OSHXONASI" МЧЖ Умумий овқатланиш хизматини ташкил этиш</t>
  </si>
  <si>
    <t>"MUINOV MURODKUL" МЧЖ Савдо дўкони ташкил қилиш</t>
  </si>
  <si>
    <t>"ZULFIZAR SHOP" МЧЖ Савдо дўкони ташкил қилиш</t>
  </si>
  <si>
    <t>"BUYUK IYMON FARM" МЧЖ Савдо дўкони ташкил қилиш</t>
  </si>
  <si>
    <t>"ODUVANCHIK STELLA LUMINOSA" МЧЖ Ахолига тўй маросимларида хизмат кўрсатиш</t>
  </si>
  <si>
    <t>"TABASSUM DENTA SERVIS" МЧЖ Тиббий хизмат кўрсатиш</t>
  </si>
  <si>
    <t>"GRAND FILLER" МЧЖ Демонтаж қилинган гипсни сайдалаш ва ажратиш</t>
  </si>
  <si>
    <t>"ASRORBOBO-SWEET FOOD" МЧЖ Миллий таомлар</t>
  </si>
  <si>
    <t>"6-SON ISHCHI TA’MINOT BO‘LIMI" МЧЖ Савдо ва маиший ххизмат кўрсатиш</t>
  </si>
  <si>
    <t xml:space="preserve">RUXSHONA SAFINA PHARM МЧЖ Савдо хизматларини ташкил этиш </t>
  </si>
  <si>
    <t>MAJID AL FUTTAIM HYPERMARKETS МЧЖ Супер маркет ташкил қилиш</t>
  </si>
  <si>
    <t>AVESTO CAFE МЧЖ Умумий овқатланиш хизматини ташкил этиш</t>
  </si>
  <si>
    <t>AFROSIYOB CHOYXONASI МЧЖ Яшаш ва овқатланиш хизматларини ташкил этиш</t>
  </si>
  <si>
    <t xml:space="preserve">MUNCHOQ FARM МЧЖ Савдо хизматларини ташкил этиш </t>
  </si>
  <si>
    <t>BOULVAR 17 МЧЖ Оилавий меҳмонхона фаолиятини ташкил этиш</t>
  </si>
  <si>
    <t>TOJIYEVLAR USTAXONASI МЧЖ Автомобилларга техник хизмат кўрсатиш хизматини ташкил этиш</t>
  </si>
  <si>
    <t>REGISTON PLASTIK МЧЖ Полиетелен пакетлар ишлаб чиқаришни ташкил этиш</t>
  </si>
  <si>
    <t xml:space="preserve">UMMIS SAMIRJON МЧЖ Савдо хизматларини ташкил этиш </t>
  </si>
  <si>
    <t>HANIFA 7777 НТМ НТМ ташкил қилиш</t>
  </si>
  <si>
    <t>"MUROD BIZNES GLOBAL МЧЖ Умумий овқатланиш хизматини ташкил этиш</t>
  </si>
  <si>
    <t xml:space="preserve">BUSINESS PHONE МЧЖ Савдо хизматларини ташкил этиш </t>
  </si>
  <si>
    <t xml:space="preserve">MELIKOV OBODIY OK Савдо хизматларини ташкил этиш </t>
  </si>
  <si>
    <t>RAYDENT МЧЖ Ижтимоий хизматлар</t>
  </si>
  <si>
    <t xml:space="preserve">SS-IYMONA PHARM МЧЖ Савдо хизматларини ташкил этиш </t>
  </si>
  <si>
    <t>TRADE MARKET YUKSALISH МЧЖ Озиқ ва ноозиқ маҳсулотлар чакана савдосини ташкил қилиш</t>
  </si>
  <si>
    <t>GULYAMOV MEDICAL МЧЖ Хусусий тиббий хизмат</t>
  </si>
  <si>
    <t>SAMARQAND EUROASIA TEXTILE МЧЖ Текстиль маъсулотларини ишлаб чиқаришни кенгайтириш</t>
  </si>
  <si>
    <t xml:space="preserve">SHABNAM LUX HOUSE МЧЖ Савдо хизматларини ташкил этиш </t>
  </si>
  <si>
    <t>MIRMASSAGE CLINIC МЧЖ Хизмат кўрсатиш фаолиятини ташкил этиш</t>
  </si>
  <si>
    <t>SITORA DONIYOR SIFAT OK Умумий овқатланиш хизматини ташкил этиш</t>
  </si>
  <si>
    <t>SAM EVERYDAY МЧЖ Хизмат кўрсатиш фаолиятини ташкил этиш</t>
  </si>
  <si>
    <t>BEGMAXMATOVICH OK Умумий овқатланиш хизматини ташкил этиш</t>
  </si>
  <si>
    <t>JASUR ХСК Ёғ маҳсулотлари ишлаб чиқаришни ташкил этиш</t>
  </si>
  <si>
    <t>SEVEN-STAR-BAKER МЧЖ Нон ва нон маҳсулотлари ишлаб чиқаришни кенгайтириш</t>
  </si>
  <si>
    <t>SAMARKAND TEXTILE ASIA GROUP МЧЖ Пенопласт маҳсулотларини ишлаб чиқариш</t>
  </si>
  <si>
    <t>FAN BULOG'I NASHRIYOTI МЧЖ Нашриёт хизматлари</t>
  </si>
  <si>
    <t>AZIZBEK LAZIZBEK INVEST STROY МЧЖ Бетон маҳсулотлари ишлаб чиқариш</t>
  </si>
  <si>
    <t>AVESTO SWEETS OK Кондитер маҳсулотлари ишлаб чиқаришни ташкил этиш</t>
  </si>
  <si>
    <t>"ZAR MED FARM TRAD" ХК Дорихона фаолиятини кенгайтириш</t>
  </si>
  <si>
    <t>"AKMAL TOSHPULATOVICH" ФХ чорвачиликни ривожлантириш</t>
  </si>
  <si>
    <t>"MASHXURA SOBIRA GOLD" ФХ чорвачиликни ривожлантириш</t>
  </si>
  <si>
    <t>"QUVONCHBEK FAYOZBEK BOG‘LARI" ФХ чорвачиликни ривожлантириш</t>
  </si>
  <si>
    <t>"UNIGEN" МЧЖ ҚК Қишлоқ хўжалиги маҳсулотлари етиштириш учун фармацевтика препаратларни ишлаб чиқариш</t>
  </si>
  <si>
    <t>"SAM GOLD SHOES" МЧЖ Спорт оёқ кийимлари ишлаб чиқариши</t>
  </si>
  <si>
    <t>"ShERZOD" ФХ Интенсив токзор ташкил этиш</t>
  </si>
  <si>
    <t>"URGUT FRUITS" ФХ Интенсив токзор ташкил этиш</t>
  </si>
  <si>
    <t>"Марсел" МЧЖ Умумий овқатланиш хизматини ташкил этиш</t>
  </si>
  <si>
    <t>"CYBER WORLD N1" МЧЖ КОМПЮТЕР ХИЗМАТЛАРИНИ ТАШКИЛ ЭТИШ</t>
  </si>
  <si>
    <t>"Ургут ўсимликларни ҳимоя қилиш клиникаси" МЧЖ Маиший хизматни ташкил этиш</t>
  </si>
  <si>
    <t>"HAKIM" МЧЖ Тиббий шифохона ташкил этиш</t>
  </si>
  <si>
    <t>"G'O'S SUPER CARTONS" МЧЖ Мева сабзавотларни қайта ишлаш, гофра каропкалар ишлаб чиқариш ва экспортни йўлга қўйиш</t>
  </si>
  <si>
    <t>"ELT AKADEMIK MAKTAB" МЧЖ Таълим мактаби ташкил қилиш</t>
  </si>
  <si>
    <t>"AHMADZOIR GRAND BARAKA" МЧЖ Маиший хизмат кўрсатишни ташкил қилиш</t>
  </si>
  <si>
    <t>"Уркент" МЧЖ Таълим хизматини ташкил этиш</t>
  </si>
  <si>
    <t>"URG-TAJ" ҚК МЧЖ Гилам ва гилам маҳсулотлари ишлаб чиқариш 1-босқич</t>
  </si>
  <si>
    <t>"ROYAL ALUMINIUM" МЧЖ Ҳар хил турдаги ошхона идишлари ишлаб чиқариш</t>
  </si>
  <si>
    <t>'GREEN KING URGUT'' MЧЖ Пойабзал маҳсулотларини ишлаб чиқариш</t>
  </si>
  <si>
    <t>'JO'RAPTEPA BARAKA SAXOVATI'' MЧЖ Майший хизмат кўрсатишни ташкил этиш</t>
  </si>
  <si>
    <t>'URGUT QURILISH LOYIHA'' XK Эшик ва ромлар ишлаб чиқариш</t>
  </si>
  <si>
    <t>"'BENDESIDO'' МЧЖ Замонавий маиший техника воситалари ишлаб чиқариш</t>
  </si>
  <si>
    <t>"Ургу  ғишт заводи" МЧЖ Юк ташиш хизматини ташкил этиш</t>
  </si>
  <si>
    <t>"Шодиев Эрназар Савдо" МЧЖ Маиший хизматни таашкил этиш</t>
  </si>
  <si>
    <t>Сам Ургут Тегана МЧЖ Транспорт хизматини ташкил этиш</t>
  </si>
  <si>
    <t>"Муллақишлоқ Наслли Чорва" ФХ Чорвачиликни ривожлантириш</t>
  </si>
  <si>
    <t>"УРГ Жавлон тектел сервис" МЧЖ Чорвачиликни ривожлантириш</t>
  </si>
  <si>
    <t>МЧЖ "Ахмад Исроил Тех" ҚК Пайпоқ маҳсулотлари ишлаб чиқариш</t>
  </si>
  <si>
    <t>"Али Абдуллоҳ Текстил" МЧЖ Текстил маҳсулотлари (сочиқ ва одеял) ишлаб чиқариш</t>
  </si>
  <si>
    <t>"Атуш Миҳнат текстил" МЧЖ ХК Тикувчилик маҳсулотлари ишлаб чиқариш</t>
  </si>
  <si>
    <t>"Пойабзал Сервис Ургут" МЧЖ Пойабзал маҳсулотлари ишлаб чиқариш</t>
  </si>
  <si>
    <t xml:space="preserve">"Сам текс юка" МЧЖ Пайпоқ маҳсулотлари ишлаб чиқариш </t>
  </si>
  <si>
    <t>"Йўлдош ота Бизнес Про" МЧЖ Паррандачиликни ривожлантириш</t>
  </si>
  <si>
    <t>"Сам элетро сервич" МЧЖ Инкубатор ишлаб чиқари</t>
  </si>
  <si>
    <t>"Электроникс-Идеал" МЧЖ Маиший чангютгич ва яримавтомат кир ювиш машиналари ишлаб чиқариш</t>
  </si>
  <si>
    <t>"Нуроний Жуманазар ота" ОК Қишлоқ хўжалиги маҳсулотларини қайта ишлаш</t>
  </si>
  <si>
    <t>"Дунё файз маркет" МЧЖ Савдо мажмуаси ташкил қилиш</t>
  </si>
  <si>
    <t>"Бобур Азимов" МЧЖ Гипс ишлаб чиқариш</t>
  </si>
  <si>
    <t>"Мансурбек Қўрғон бизнес" МЧЖ Чиқинди маҳсулотларини йиғиш хизматини ташкил этиш</t>
  </si>
  <si>
    <t>"ETYKOAS" МЧЖ Мехмонхона хизматини ташкил этиш</t>
  </si>
  <si>
    <t>"Kamalak umid g'unchasi" НТМ ДХШ МТМ ташкил қилиш</t>
  </si>
  <si>
    <t>"ZARBONU ZEBI ZAR" МЧЖ  Миллий ширинликлар ишлаб чиқаришни ташкил этиш</t>
  </si>
  <si>
    <t>"Нигора строй қўрғон" МЧЖ Хўжалик моллари савдо дўкони ташкил этиш</t>
  </si>
  <si>
    <t>"Давр-СУ" МЧЖ Темир бетон маҳсулотлари ишлаб чиқаришни кенгайтириш</t>
  </si>
  <si>
    <t>"Ishtixon silk" МЧЖ Хом ипак ва ипак момиғи ишлаб чиқариш</t>
  </si>
  <si>
    <t>№ 81</t>
  </si>
  <si>
    <t>№ 09/12</t>
  </si>
  <si>
    <t>№ 80</t>
  </si>
  <si>
    <t>№ 85</t>
  </si>
  <si>
    <t>№ 91</t>
  </si>
  <si>
    <t>№ 83</t>
  </si>
  <si>
    <t>№ 05/12</t>
  </si>
  <si>
    <t>№ 82</t>
  </si>
  <si>
    <t>№ 06/12</t>
  </si>
  <si>
    <t>№ 02/12</t>
  </si>
  <si>
    <t>№ 88</t>
  </si>
  <si>
    <t>"HIGH NORD FOREST" МЧЖ</t>
  </si>
  <si>
    <t>№ 84</t>
  </si>
  <si>
    <t>№ 86</t>
  </si>
  <si>
    <t>№05</t>
  </si>
  <si>
    <t>58-X</t>
  </si>
  <si>
    <t>№ 41</t>
  </si>
  <si>
    <t>№ 127</t>
  </si>
  <si>
    <t>№ 93</t>
  </si>
  <si>
    <t>№ 130</t>
  </si>
  <si>
    <t>№ 131</t>
  </si>
  <si>
    <t>№ 57</t>
  </si>
  <si>
    <t>24</t>
  </si>
  <si>
    <t>№ 4</t>
  </si>
  <si>
    <t>№ 5</t>
  </si>
  <si>
    <t>№ 9</t>
  </si>
  <si>
    <t>№ 10</t>
  </si>
  <si>
    <t>№ 2</t>
  </si>
  <si>
    <t>№22-16</t>
  </si>
  <si>
    <t>№2 2-18</t>
  </si>
  <si>
    <t>№ 22-19</t>
  </si>
  <si>
    <t>№ 22-3</t>
  </si>
  <si>
    <t>№ 22-4</t>
  </si>
  <si>
    <t>№ 22-8</t>
  </si>
  <si>
    <t>№ 22-14</t>
  </si>
  <si>
    <t>№14/22</t>
  </si>
  <si>
    <t>№16/22</t>
  </si>
  <si>
    <t>№15/22</t>
  </si>
  <si>
    <t>№13/22</t>
  </si>
  <si>
    <t>№12/22</t>
  </si>
  <si>
    <t>№11/22</t>
  </si>
  <si>
    <t>№18/22</t>
  </si>
  <si>
    <t>№ 1-2/22</t>
  </si>
  <si>
    <t xml:space="preserve"> № 81</t>
  </si>
  <si>
    <t xml:space="preserve"> № 82</t>
  </si>
  <si>
    <t xml:space="preserve"> № 83</t>
  </si>
  <si>
    <t xml:space="preserve"> № 84</t>
  </si>
  <si>
    <t xml:space="preserve"> № 85</t>
  </si>
  <si>
    <t xml:space="preserve"> № 86</t>
  </si>
  <si>
    <t xml:space="preserve"> № 87</t>
  </si>
  <si>
    <t xml:space="preserve"> № 88</t>
  </si>
  <si>
    <t xml:space="preserve"> № 89</t>
  </si>
  <si>
    <t xml:space="preserve"> № 90</t>
  </si>
  <si>
    <t xml:space="preserve"> № 91</t>
  </si>
  <si>
    <t xml:space="preserve"> № 92</t>
  </si>
  <si>
    <t xml:space="preserve"> № 93</t>
  </si>
  <si>
    <t xml:space="preserve"> № 95</t>
  </si>
  <si>
    <t xml:space="preserve"> № 96</t>
  </si>
  <si>
    <t xml:space="preserve"> № 97</t>
  </si>
  <si>
    <t xml:space="preserve"> № 99</t>
  </si>
  <si>
    <t>03-05</t>
  </si>
  <si>
    <t>28/04</t>
  </si>
  <si>
    <t>05-05</t>
  </si>
  <si>
    <t>04-05</t>
  </si>
  <si>
    <t>02-05</t>
  </si>
  <si>
    <t>01-05</t>
  </si>
  <si>
    <t>294</t>
  </si>
  <si>
    <t>289</t>
  </si>
  <si>
    <t>09/06</t>
  </si>
  <si>
    <t>24/06</t>
  </si>
  <si>
    <t>24-06</t>
  </si>
  <si>
    <t>20/06</t>
  </si>
  <si>
    <t>30/06</t>
  </si>
  <si>
    <t>01/07</t>
  </si>
  <si>
    <t>30/08</t>
  </si>
  <si>
    <t>12-08/22</t>
  </si>
  <si>
    <t>04/07</t>
  </si>
  <si>
    <t>15-х</t>
  </si>
  <si>
    <t>№ 3</t>
  </si>
  <si>
    <t>№ 06/34</t>
  </si>
  <si>
    <t>№ 02/1</t>
  </si>
  <si>
    <t>№-05/3</t>
  </si>
  <si>
    <t>№-05/1</t>
  </si>
  <si>
    <t>№-05/2</t>
  </si>
  <si>
    <t>№ 06/36</t>
  </si>
  <si>
    <t>№ 06/35</t>
  </si>
  <si>
    <t>№-08/5</t>
  </si>
  <si>
    <t>34/06-22</t>
  </si>
  <si>
    <t>23/06-22</t>
  </si>
  <si>
    <t>24/06-22</t>
  </si>
  <si>
    <t>25/06-22</t>
  </si>
  <si>
    <t>03/06-22-1</t>
  </si>
  <si>
    <t>03/06-22</t>
  </si>
  <si>
    <t>17/05-22-1</t>
  </si>
  <si>
    <t>№ 24/1-22</t>
  </si>
  <si>
    <t>№ 16/1-22</t>
  </si>
  <si>
    <t>№ 17/1-22</t>
  </si>
  <si>
    <t>№ 13/1-22</t>
  </si>
  <si>
    <t>№ 14/1-22</t>
  </si>
  <si>
    <t>29/01-22</t>
  </si>
  <si>
    <t>21/01-22</t>
  </si>
  <si>
    <t>27/01-22</t>
  </si>
  <si>
    <t>12/01-22</t>
  </si>
  <si>
    <t>18/01-22</t>
  </si>
  <si>
    <t>26/01-22</t>
  </si>
  <si>
    <t>19/01-22</t>
  </si>
  <si>
    <t>22/01-22</t>
  </si>
  <si>
    <t>23/01-22</t>
  </si>
  <si>
    <t>30/01-22</t>
  </si>
  <si>
    <t>28/01-22</t>
  </si>
  <si>
    <t>20/01-22</t>
  </si>
  <si>
    <t>19/05-22</t>
  </si>
  <si>
    <t>21/05-22</t>
  </si>
  <si>
    <t>03/04-22</t>
  </si>
  <si>
    <t>02/04-22</t>
  </si>
  <si>
    <t>01/03-22</t>
  </si>
  <si>
    <t>15/01-22</t>
  </si>
  <si>
    <t>01/02-2022</t>
  </si>
  <si>
    <t>12/06-22</t>
  </si>
  <si>
    <t>31/01-22</t>
  </si>
  <si>
    <t>15/06-22</t>
  </si>
  <si>
    <t>17/06-22</t>
  </si>
  <si>
    <t>18/06-22</t>
  </si>
  <si>
    <t>19/06-22</t>
  </si>
  <si>
    <t>20/06-22</t>
  </si>
  <si>
    <t>22/06-22</t>
  </si>
  <si>
    <t>26/06-22</t>
  </si>
  <si>
    <t>30/06-22</t>
  </si>
  <si>
    <t>28/06-22</t>
  </si>
  <si>
    <t>29/06-22</t>
  </si>
  <si>
    <t>31/06-22</t>
  </si>
  <si>
    <t>32/06-22</t>
  </si>
  <si>
    <t>33/06-22</t>
  </si>
  <si>
    <t>35/06-22</t>
  </si>
  <si>
    <t>36/06-22</t>
  </si>
  <si>
    <t>42/06-22</t>
  </si>
  <si>
    <t>39/06-22</t>
  </si>
  <si>
    <t>43/06-22</t>
  </si>
  <si>
    <t>44/06-22</t>
  </si>
  <si>
    <t>45/06-22</t>
  </si>
  <si>
    <t>46/06-22</t>
  </si>
  <si>
    <t>04/06-22</t>
  </si>
  <si>
    <t>02/06-22</t>
  </si>
  <si>
    <t>19/05-22-2</t>
  </si>
  <si>
    <t>17/05-22</t>
  </si>
  <si>
    <t>18/05-22</t>
  </si>
  <si>
    <t>14-06/2022</t>
  </si>
  <si>
    <t>№ 1/2</t>
  </si>
  <si>
    <t>№ 66-1</t>
  </si>
  <si>
    <t>№67-1</t>
  </si>
  <si>
    <t>22/22</t>
  </si>
  <si>
    <t>№ 7/11</t>
  </si>
  <si>
    <t>№ 10/10</t>
  </si>
  <si>
    <t>№23/22</t>
  </si>
  <si>
    <t>22/24</t>
  </si>
  <si>
    <t>25/22</t>
  </si>
  <si>
    <t>64/1</t>
  </si>
  <si>
    <t>№ 31/22</t>
  </si>
  <si>
    <t>"AGRO MOBILE GROUP" МЧЖ</t>
  </si>
  <si>
    <t>Ахборот хизматлари фаолияти ва умумий овқатланишни ташкил этиш</t>
  </si>
  <si>
    <t>№ 22-36</t>
  </si>
  <si>
    <t>№ 22-51</t>
  </si>
  <si>
    <t>№ 22-49</t>
  </si>
  <si>
    <t>№ 22-50</t>
  </si>
  <si>
    <t>№ 22-44</t>
  </si>
  <si>
    <t>№ 22-46</t>
  </si>
  <si>
    <t>№ 22-48</t>
  </si>
  <si>
    <t>№ 22-40</t>
  </si>
  <si>
    <t>№ 22-35</t>
  </si>
  <si>
    <t>№ 22-39</t>
  </si>
  <si>
    <t>№ 22-45</t>
  </si>
  <si>
    <t>№ 22-37</t>
  </si>
  <si>
    <t>№ 22-42</t>
  </si>
  <si>
    <t>№ 22-34</t>
  </si>
  <si>
    <t>№ 22-41</t>
  </si>
  <si>
    <t>№ 22-52</t>
  </si>
  <si>
    <t>№ 22-43</t>
  </si>
  <si>
    <t>№ 22-47</t>
  </si>
  <si>
    <t>№ 22-38</t>
  </si>
  <si>
    <t>"NUROBOD CHORVA BIZNES BARAKA" МЧЖ</t>
  </si>
  <si>
    <t>Трастбанк</t>
  </si>
  <si>
    <t>№ 119</t>
  </si>
  <si>
    <t>№ 20/22-22-2</t>
  </si>
  <si>
    <t>№  22-33</t>
  </si>
  <si>
    <t>№ 22-27</t>
  </si>
  <si>
    <t>№ 35/22</t>
  </si>
  <si>
    <t>№ 40/22</t>
  </si>
  <si>
    <t>№ 41/22</t>
  </si>
  <si>
    <t>№ 44/22</t>
  </si>
  <si>
    <t>№ 37/22</t>
  </si>
  <si>
    <t>№ 38/22</t>
  </si>
  <si>
    <t>№ 42/22</t>
  </si>
  <si>
    <t>№ 39/22</t>
  </si>
  <si>
    <t>№ 36/22</t>
  </si>
  <si>
    <t>№ 43/22</t>
  </si>
  <si>
    <t>№ 87-Х</t>
  </si>
  <si>
    <t>№ 88-Х</t>
  </si>
  <si>
    <t>№ 22-53</t>
  </si>
  <si>
    <t>№ 22-56</t>
  </si>
  <si>
    <t>№ 22-54</t>
  </si>
  <si>
    <t>№ 22-57</t>
  </si>
  <si>
    <t>№ 22-55</t>
  </si>
  <si>
    <t>№ 129</t>
  </si>
  <si>
    <t>№ 128</t>
  </si>
  <si>
    <t>20.22.2022</t>
  </si>
  <si>
    <t>№ 86-S</t>
  </si>
  <si>
    <t>№ 81-Х</t>
  </si>
  <si>
    <t>№ 09/13</t>
  </si>
  <si>
    <t>№ 09/14</t>
  </si>
  <si>
    <t>№10/12</t>
  </si>
  <si>
    <t>№11/12</t>
  </si>
  <si>
    <t>№12/12</t>
  </si>
  <si>
    <t>№ 133</t>
  </si>
  <si>
    <t>№ 134</t>
  </si>
  <si>
    <t>талим хизматлари</t>
  </si>
  <si>
    <t>"Toyloq-ipagi" МЧЖ</t>
  </si>
  <si>
    <t>Хом ипак ва ипак момиғи ишлаб чиқаришни ташкил этиш</t>
  </si>
  <si>
    <t>№ 22-59</t>
  </si>
  <si>
    <t>Декабрь дастур</t>
  </si>
  <si>
    <t>Декабрь ўриндош</t>
  </si>
  <si>
    <t>Декабрь қўшимча</t>
  </si>
  <si>
    <t xml:space="preserve">"ALLAYOR DONIYOR-B"МЧЖ Паррандачиликни ривожлантириш </t>
  </si>
  <si>
    <t>"NARZI OTA U"OK Савдо дуконлари ташкил этиш, автомобилларга техник хизмат кўрсатишни ташкил этиш</t>
  </si>
  <si>
    <t>"Булунғур Мева Экспорт"МЧЖ узумчиликни ташкил этиш</t>
  </si>
  <si>
    <t>"Булунгур Натурал Агро"МЧЖ узумчиликни ташкил этиш</t>
  </si>
  <si>
    <t>"Небуса Туронбой даласи"Ф/х узумчиликни ташкил этиш</t>
  </si>
  <si>
    <t>"Холикхон далалари"Ф/Х узумчиликни ташкил этиш</t>
  </si>
  <si>
    <t>"Шахжахон ЖСД"ФХ узумчиликни ташкил этиш</t>
  </si>
  <si>
    <t>"BAXT SAMARQAND TEKS"МЧЖ Аралаш ип калава ишлаб чиқаришни ташкил этиш</t>
  </si>
  <si>
    <t>"Теробайт Техно Сервис"МЧЖ Show Room ташкил этиш (савдо мажмуалари)</t>
  </si>
  <si>
    <t>"Шелф восток"МЧЖ  АГНКС, АЗС ва АГЗСлар учун компрессорлар, аккумлятор блоклари, тақсимлаш калонкалари ишлаб чиқариш</t>
  </si>
  <si>
    <t>"Asian Logistic Centre"МЧЖ   Қишлоқ хўжалиги махсулотларини йигиш, саралаш ва қайта ишлишни ташкил этиш</t>
  </si>
  <si>
    <t>"ASR FAYZ STROY"МЧЖ Гофра қувирлари ва мих ишлаб чиқариш</t>
  </si>
  <si>
    <t>"NAVRO'Z NASHIDASI"OK Маданий маросим ўтказиш маскани ва кўп тармоқли хизмат кўрсатиш комплекси ташкил этиш</t>
  </si>
  <si>
    <t>"TIKUVCHI E'ZOZA"МЧЖ Трикотаж маҳсулотлари ишлаб чикариш</t>
  </si>
  <si>
    <t>"Қўшҳовуз"МЧЖ Иссиқхона ташкил этиш</t>
  </si>
  <si>
    <t>"TEXNO STAR"МЧЖ ДЖК ва СЖК хўжалик ва суюқ савун ишлаб чиқаришни ташкил этиш</t>
  </si>
  <si>
    <t>"UNITED MOBILE SYSTEMS "МЧЖ Шифер ишлаб чиқаришни ташкил этиш</t>
  </si>
  <si>
    <t>"Агро инвест нур"ФХ Замонавий узумчиликни ташкил этиш</t>
  </si>
  <si>
    <t>"Катта оқмачит боғлари"ФХ Замонавий узумчиликни ташкил этиш</t>
  </si>
  <si>
    <t>"Курагон"ФХ Замонавий узумчиликни ташкил этиш</t>
  </si>
  <si>
    <t>"Қийқим агро инвест"ФХ Замонавий узумчиликни ташкил этиш</t>
  </si>
  <si>
    <t>"Неъматулла ота боғлари"ФХ Замонавий узумчиликни ташкил этиш</t>
  </si>
  <si>
    <t>"Работ парранда инвест"ФХ Замонавий узумчиликни ташкил этиш</t>
  </si>
  <si>
    <t>"Работ тех хизмат"ФХ  Замонавий узумчиликни ташкил этиш</t>
  </si>
  <si>
    <t>"Шамс темур ғаллазори"ФХ  Замонавий узумчиликни ташкил этиш</t>
  </si>
  <si>
    <t>"Миранкул Газ Сервис"МЧЖ Автомабилларга ёқилғи куйиш шахобчаси ва кемпинг хизматин ташкил этиш</t>
  </si>
  <si>
    <t xml:space="preserve"> Нуриддинова Хадича  Нон ва нон маҳсулотлари, умумий овқатланиш шахобчаси, автомобилларга техник хизмат кўрсатиш шахобчаси ташкил этиш</t>
  </si>
  <si>
    <t xml:space="preserve"> Шерқулов Зафар Аҳолига сифатли ва замонавий "TOWN HOUSE" типидаги уйлар қуриб бериш</t>
  </si>
  <si>
    <t>"SXF BRICK FACTOR"МЧЖ Cавдо комплекисини ташкил қилиш</t>
  </si>
  <si>
    <t xml:space="preserve">"YOMATO"МЧЖ Бир марталик пласмасса идишлар </t>
  </si>
  <si>
    <t>"Хартанг стандарт нон"ХК  Тикувчилик ва ширинликлар ишлаб чиқаришни ташкил этиш</t>
  </si>
  <si>
    <t>"Челак қурилиш моллари сервис"МЧЖ Бетон махсулотлари ишлаб чиқариш</t>
  </si>
  <si>
    <t>"ALFATHERM PLAST"МЧЖ Пенаполеурутан ишлаб чиқариш</t>
  </si>
  <si>
    <t>"Башорат Зумрад Савдо Сервис"МЧЖ Санитария-гигиена воситалари ишлаб чиқариш</t>
  </si>
  <si>
    <t>"Мироншоҳ Муҳаммаджон Тренд"МЧЖ Иссиқхона ташкил этиш</t>
  </si>
  <si>
    <t>"Шохбек Нозима"ОК Савдо дўкони хамда нон махсулотлари ишлаб чиқаришни ташкил этиш</t>
  </si>
  <si>
    <t>"SAMARQAND EXPRESS PLAST"МЧЖ Пед капсулалар ишлаб чиқариш</t>
  </si>
  <si>
    <t xml:space="preserve">"SAM TERI TAYYORLOV" МЧЖ  Терини ошлаш ва ишлов бериш </t>
  </si>
  <si>
    <t>"SAM ROS STROY LUX" МЧЖ Савдо ва маиший хизмат кўрсатиш мажмуаси ташкил этиш</t>
  </si>
  <si>
    <t>"MAROKAND TRANS 777" МЧЖ Жамоат транспортини ривожлантириш.</t>
  </si>
  <si>
    <t>"DIAMOND HITECH"МЧЖ  Куп қаватли уй жой қуриш</t>
  </si>
  <si>
    <t>"SAM VAVILON TEKS"МЧЖ Тиббий хизматлар кўрсатишни ташкил қилиш</t>
  </si>
  <si>
    <t>"SANGZAR TOSH"МЧЖ Салқин ичимликлар ишлаб чиқариш</t>
  </si>
  <si>
    <t>"AZIYA DOR REM STROY STANDART"МЧЖ Меҳмонхона хизматини ташкил қилиш</t>
  </si>
  <si>
    <t>"NASIBAHANIM HOTEL"МЧЖ Меҳмонхона хизматини ташкил қилиш</t>
  </si>
  <si>
    <t>"Royal Palace Samarkand"МЧЖ    Меҳмонхона хизматини ташкил қилиш</t>
  </si>
  <si>
    <t xml:space="preserve">"SOLE VITA"МЧЖ Мехмонхона хизматини ривожлантириш </t>
  </si>
  <si>
    <t>"Аминова Махсуда"ОК Алюмин профиллар ишлаб чиқариш</t>
  </si>
  <si>
    <t>"Қахрамон Ахмедов Наби бобо"ФХ Мева сабзавотни қайта ишлаш ва сақлаш</t>
  </si>
  <si>
    <t>Ахмедова Мадина Эркиновна Дўконлар, маиший хизмат кўрсатиш корхоналари</t>
  </si>
  <si>
    <t>Гаффарова Холида Бурхоновна Дўконлар, маиший хизмат кўрсатиш корхоналари</t>
  </si>
  <si>
    <t>Джураев Сухроб Исматиллоевич Дўконлар, маиший хизмат кўрсатиш корхоналари</t>
  </si>
  <si>
    <t>Маматов Усмон Бахронович Савдо, умумий овқатланиш ва маиший хизмат</t>
  </si>
  <si>
    <t>Расулов Ғанишер Эсанбоев Метални қайта ишлаш кархоналари</t>
  </si>
  <si>
    <t>Рахимов Баходир Рахманович Дўконлар, маиший хизмат кўрсатиш корхоналари, ошхона, кафелар, савдо уйлари, соғликни сақлаш , клиникалар, диспансерлар, дорихоналар</t>
  </si>
  <si>
    <t>Тухтамишов Феруз Узокович Дўконлар, маиший хизмат кўрсатиш корхоналари</t>
  </si>
  <si>
    <t xml:space="preserve"> Пирназаров Жасур Савдо дўкони, Умумий овқатланиш шамаиший хизмат кўрсатиш  шахобчалари ташкил этиш</t>
  </si>
  <si>
    <t xml:space="preserve"> Юсупов Даврон Савдо дўкони, маиший хизмат кўрсатиш  шахобчалари ташкил этиш</t>
  </si>
  <si>
    <t>"SAM-FERRE"МЧЖ Маиший чанг юткич пилисосларни ишлаб чиқариш</t>
  </si>
  <si>
    <t>Вахобов Алишер Абдунофеёвич Дўконлар, маиший хизмат кўрсатиш корхоналари</t>
  </si>
  <si>
    <t>"EVRO CASINGS" МЧЖ ҚК Қишлоқ хўжалиги маҳсулотларини қайта ишлаш</t>
  </si>
  <si>
    <t>"DIAMOND PETROL"МЧЖ ҚК Пайпок ишлаб чикаришни йулга куйиш</t>
  </si>
  <si>
    <t>"NORMAXMAT" МЧЖ Иккиламчи ПВХ, полиэтилен гранулалар, полиэтилен покетлар ва ПВХ мебел безаклари.</t>
  </si>
  <si>
    <t>"URGUT DIONER"XK Трикотаж махсулотлари ишлаб чиқариш</t>
  </si>
  <si>
    <t>"NIHOL UNIVERSAL SHOES"МЧЖ Ҳар хил оёқ кийимлар ишлаб чиқариш</t>
  </si>
  <si>
    <t>"Sam-ferre"XК Маиший техникалар ишлаб чиқариш фаолиятини кенгайтириш</t>
  </si>
  <si>
    <t>"Sam-Ferre"корхонаси Кичик маиший техникалар ишлаб чиқариш</t>
  </si>
  <si>
    <t>"Азия Гранд Лет"МЧЖ LED лампалар ишлаб чиқариш</t>
  </si>
  <si>
    <t>"Замин травел"МЧЖ Боллар оромгохи ва дам олиш маскани</t>
  </si>
  <si>
    <t>"Сариқтепа жилоси"ФХ Узумчиликни ривожлантириш</t>
  </si>
  <si>
    <t>“Sam-Ferre” хусусий корхонаси Маиший совутгичлар ва совутиш ускуналарини ишлаб чиқаришни кенгайтириш</t>
  </si>
  <si>
    <t xml:space="preserve"> "MIGITEPA ZAMINI" фермер хўжалиги Чорвачилик ташкил қилишни ташкил этиш</t>
  </si>
  <si>
    <t>"AMIR S" МЧЖ Умумий овқатланиш шахобчаси ташкил этиш</t>
  </si>
  <si>
    <t>"CHINGIZXON TULPORI" МЧЖ Совутгичли омборхона ташкил этиш</t>
  </si>
  <si>
    <t>"FRUITSLAND EXPORT" МЧЖ мевани қуритиш ва қадоқлашни ташкил этиш</t>
  </si>
  <si>
    <t>"LAS-VEGAS-777" оилавий корхонаси Умумий овқатланиш шахобчаси ташкил этиш</t>
  </si>
  <si>
    <t>"MEHNAT AGROFIRMASI " МЧЖ Узумни қайта ишлашни ташкил этиш</t>
  </si>
  <si>
    <t>"MUXLISA LAZZATLI TAOMI" оилавий корхонаси Умумий овқатланиш шахобчаси ташкил этиш</t>
  </si>
  <si>
    <t xml:space="preserve">"RAVOTXO‘JA TOSH" МЧЖ Шебен тош ишлаб чиқариш фаолиятини кенгайтириш </t>
  </si>
  <si>
    <t>"G’ULOMJON SHIFO" МЧЖ Тиббий муассаса ташкил этиш</t>
  </si>
  <si>
    <t>"OLQARTEPA GARDEN" МЧЖ Умумий овқатланиш шахобчаси ва маросимлар ўтказиш хизмати ташкил этиш</t>
  </si>
  <si>
    <t>"QIRQSHODI AVTOBEKATI" оилавий корхонаси Савдо хизматлари ташкил этиш</t>
  </si>
  <si>
    <t>Ташаббускор Қобилов Шомирза Қурилиш материаллари савдоси ташкил этиш</t>
  </si>
  <si>
    <t>"SALIMA-ONA 2022" оилавий корхонаси Замонавий тўйхона ташкил этиш</t>
  </si>
  <si>
    <t>"DOKTOR J DIAGNOSTIKA" МЧЖ Тиббий марказ фаолиятини кенгайтириш ва модернизация қилиш</t>
  </si>
  <si>
    <t>"ELITE BUILDING GROUP INVEST" МЧЖ Темир-бетон маҳсулотлари ишлаб чиқаришни ташкил этиш</t>
  </si>
  <si>
    <t>"G‘AFURJON SHUKURULLOYEVICH" хусусий корхонаси Блок ғишт ишлаб чиқаришни ташкил этиш</t>
  </si>
  <si>
    <t>"Jomboy glass trading" МЧЖ дам олиш маскани ташкил этиш</t>
  </si>
  <si>
    <t>"KAMRONBEK-IFTIXOR" МЧЖ Умумий овқатланиш ва  фитнесс-клуб ташкил этиш</t>
  </si>
  <si>
    <t>"MILKY WAY GALAXY" МЧЖ Қурилиш учун қувурлар ва латоклар ишлаб чиқаришни ташкил этиш</t>
  </si>
  <si>
    <t>"MURODJON STROY INVEST" МЧЖ Блок ғишт ишлаб чиқаришни ташкил этиш</t>
  </si>
  <si>
    <t>"O‘RTABO‘Z TA’MIR" МЧЖ Савдо мажмуаси ташкил этиш (Чархпалак савдо маркази)</t>
  </si>
  <si>
    <t>"PUREMILKY PRODUCTS" фермер хўжалиги Чорвачиликни ривожлантириш</t>
  </si>
  <si>
    <t>"TEMURBEK-MA’RUF AVTO XIZMAT" оилавий корхонаси Автомобилларга техник хизмат кўрсатиш</t>
  </si>
  <si>
    <t>"TURBO HYGIENIC" МЧЖ ҚК Гигиеник воситалар ишлаб чиқариш</t>
  </si>
  <si>
    <t>"Азим Санжар" оилавий корхонаси Автомобилларга техник хизмат кўрсатиш шахобчасини ташкил қилиш</t>
  </si>
  <si>
    <t>ЯТТ "Jabborov Javlonbek Jamoliddin o'g'li" Умумий овқатланиш фаолиятини ташкил этиш</t>
  </si>
  <si>
    <t>"ZARAFSHON TEX LUX" МЧЖ Маҳсулотларни сақлаш омборхонаси ташкил этиш</t>
  </si>
  <si>
    <t>ЯТТ "Бердирасулова Назира Давроновна" Хўжалик моллари дўкони ташкил этиш</t>
  </si>
  <si>
    <t>ЯТТ "Шамсиев Шерали" Савдо ва маиший хизмат кўрсатиш шахобчасини ташкил этиш</t>
  </si>
  <si>
    <t>"2022 PRO DEN TAL" МЧЖ Смотология хизматларини ташкил этиш</t>
  </si>
  <si>
    <t>"DOKTOR MED SERVIS 2022" МЧЖ Тиббий хизмат кўрсатишни ташкил этиш</t>
  </si>
  <si>
    <t>"BULUNG‘UR AGRO SABZAVOT" МЧЖ Паррандачиликни кенгайтириш</t>
  </si>
  <si>
    <t>"JOMBOY MAXSUS TA’MIRLASH QURILISH" МЧЖ Тижорат мақсадида кўп қаватли уйлар қуришни ташкил этиш</t>
  </si>
  <si>
    <t>"PREMIER QUARTZ" МЧЖ Шиша идишлар учун хом-ашё ишлаб чиқаришни ташкил этиш</t>
  </si>
  <si>
    <t>"QOBIL QURUVCHI SERVIS" МЧЖ Тижорат мақсадида кўп қаватли уйлар қуришни ташкил этиш</t>
  </si>
  <si>
    <t>"SAMARQAND ME’MOR QURILISH" МЧЖ дам олиш маскани ташкил этиш</t>
  </si>
  <si>
    <t>"SHUXRAT-FIRDAVS GARANT EKSPORT" МЧЖ Бутиллаштирилган ичимлик суви ишлаб чиқаришни ташкил этиш</t>
  </si>
  <si>
    <t>"MOXSAR" МЧЖ Нефт маҳсулотларини қайта ишлашни (бензин) ташкил этиш</t>
  </si>
  <si>
    <t>"DEAL AND ACT TRADING" МЧЖ  Қишлоқ хўжалик маҳсулотлари қайта ишлашни ташкил этиш</t>
  </si>
  <si>
    <t>"JOMBOY KO‘CHATCHILIK TOMORQA XIZMATI" МЧЖ Узумчилик ташкил этиш</t>
  </si>
  <si>
    <t>"KAROMAT TEXTYLE" МЧЖ Афтобус ва юк автомобиллари учун ўриндиқ қопламаларини ишлаб чиқаришни ташкил этиш</t>
  </si>
  <si>
    <t>"KOMFORT MEBEL STANDART" МЧЖ Савдо фаолиятини ташкил қилиш</t>
  </si>
  <si>
    <t>"SHARQONA AGRO PROGRES" фермер хўжалиги Узумчиликни ривожлантириш</t>
  </si>
  <si>
    <t>"Олим бўтаев чорвалари" фермер хўжалиги Сут маҳсулотларини қайта ишлашни ташкил этиш</t>
  </si>
  <si>
    <t>"Элбек Эрматов" оилавий корхонаси Маиший чиқиндини қайта ишлашни ташкил қилиш</t>
  </si>
  <si>
    <t>“MED EXPO SHIFO” МЧЖ Тиббий хизматларни ташкил этиш</t>
  </si>
  <si>
    <t>"MIRISHKOR HAYOTULLO SAXOVATI" фермер хўжалиги Узумчиликни ривожлантириш</t>
  </si>
  <si>
    <t>"Муронов Самандар узумлари" фермер хўжалиги Узумчиликни ривожлантириш</t>
  </si>
  <si>
    <t>"YUGONTEPA MAISHIY XIZMATI" оилавий корхонаси Қишлоқ хўжали маҳсулотлари қайта ишлаш</t>
  </si>
  <si>
    <t>Ташаббускор  Қиличов Бахром Савдо мажмуаси ташкил этиш</t>
  </si>
  <si>
    <t>"Уйғунжон узумлари" фермер хўжалиги Узумчиликни ривожлантириш</t>
  </si>
  <si>
    <t>"MEYOR 111" оилавий корхонаси Қорамоллар учун озуқа сотиш шохобчаси ва қурилиш моллари сотиш шохобчасини ташкил этиш</t>
  </si>
  <si>
    <t>"ABDUALIMOV ASADULLO боғлари" МЧЖ Биогомес ишлаб чиқаришни ташкил этиш</t>
  </si>
  <si>
    <t>"AHMAD HALOL GO'SHT MAXSULOTLARI" МЧЖ Гўштни қайта ишлаш</t>
  </si>
  <si>
    <t>"AXMADJON EHTIYOT QISMLAR" МЧЖ Автомобиллар эхтиёт қисимлари савдо дўконини ташкил этиш</t>
  </si>
  <si>
    <t>"BAKERY BY DIMIR" оилавий корхонаси Нон маҳсулотлари ишлаб чиқариш ҳамда маиший ихизмат кўрсатиш маркази ташкил этиш</t>
  </si>
  <si>
    <t>"BZ VEHICLES GROUP" МЧЖ Юк мотоцикллари ишлаб чиқаришни ташкил этиш</t>
  </si>
  <si>
    <t>"FARHOD S FOODS" оилавий корхоаси Савдо дўкони ташкил этиш</t>
  </si>
  <si>
    <t>"FARUX OTA 1979" МЧЖ Савдо мажмуаси ташкил этиш</t>
  </si>
  <si>
    <t>"HAVAS MED DIAGNOSTIKASI" МЧЖ  Тиббий хизмат курсатишни ривожлантириш, хусусий клиника ташкил этиш</t>
  </si>
  <si>
    <t xml:space="preserve">"IMPERIA MOTORS" МЧЖ Автомобилларга Хизмат кўрсатиш маркази ташкил этиш </t>
  </si>
  <si>
    <t>"IYMONA GOLD FARM" хусусий корхонаси Дорихона ташкил этиш</t>
  </si>
  <si>
    <t>"KURGAN AURUM LES" МЧЖ Курилиш моллари савдо дўкони ташкил этиш</t>
  </si>
  <si>
    <t>"M MEDICAL SENTR" хусусий корхонаси Хусусий клиника ташкил этиш</t>
  </si>
  <si>
    <t>"MASHRABJON MUXLISA" МЧЖ Мебел ишлаб чиқариш цехи ташкил этиш</t>
  </si>
  <si>
    <t>"MEGA MED 777" МЧЖ Хусусий клиника ташкил этиш</t>
  </si>
  <si>
    <t>"MUNDIYON ASL PROF" оилавий корхонаси Мебел ишлаб чиқаришни ташкил этиш</t>
  </si>
  <si>
    <t>"OTAJON SHIRINLIKLARI" оилавий корхонаси Қандолатчиликни ташкил этиш</t>
  </si>
  <si>
    <t>"QO'RG'ON GAZ BREND" МЧЖ Автомобилларга газ ёқилғиси қуйиш шаҳобчаси ташкил қилиш (метан)</t>
  </si>
  <si>
    <t>"REAL PARVOZ" МЧЖ Ёғ ва хўжалик совунлари ишлаб чиқариш заводи ташкил этиш</t>
  </si>
  <si>
    <t>"RUSTAM-PLASTEKS" XK Полиэтилен қувурлари ишлаб чиқариш фаолиятини кенгайтириш</t>
  </si>
  <si>
    <t>"Бахром Ахлиддин электро" оилавий корхонаси Электро ШИТ ишлаб чикариш (электр кувватлагичлар и-ч)ни ташкил этиш</t>
  </si>
  <si>
    <t xml:space="preserve">"Бахт парранда" МЧЖ Паррандачиликни ривожлантириш </t>
  </si>
  <si>
    <t>"JURAYEV QAXRAMON BALIQLARI" фермер хўжалиги Баликчиликни ривожлантириш</t>
  </si>
  <si>
    <t>"MUHAMMADJON KISHMISH UZUM BOG‘LARI" МЧЖ Омухта ем грануласи ишлаб чиқаришни ташкил этиш</t>
  </si>
  <si>
    <t>Ташаббускор Абдуллаев Мамадамин Тахтага ишлов бериш цехи ташкил этиш</t>
  </si>
  <si>
    <t>Ташаббускор Турсунов Алибек Савдо хизматларини ташкил этиш</t>
  </si>
  <si>
    <t>Ташаббускор Шукуров Одил Автомобилларга техник хизмат кўрсатиш</t>
  </si>
  <si>
    <t>Ташуббускор Эргашев Акмал Трансформатор эҳтиёт қисмлари ишлаб чиқаришни ташкил этиш</t>
  </si>
  <si>
    <t>Ташаббускор Жураёв Фозил Озиқ ва ноозиқ овқат маҳсулотлари дўкони ташкил этиш</t>
  </si>
  <si>
    <t>Ташаббускор Адилов Ғолиб Ахмадович Умумий овкатланиш ва туризм маскани ташкил этиш</t>
  </si>
  <si>
    <t>Ташаббускор Бахриддинов Бектош Умумий овкатланиш маскани ташкил этиш</t>
  </si>
  <si>
    <t>"SARVARBEK ASILBEK ASIL BEZNES" оилавий корхонаси Умумий овкатланиш шохобчаси ташкил этиш</t>
  </si>
  <si>
    <t xml:space="preserve">Ташаббускор Азимов Ойбек Экотуризмни ривожлантириш </t>
  </si>
  <si>
    <t xml:space="preserve">Ташаббускор Бобоева Мунира Экотуризмни ривожлантириш </t>
  </si>
  <si>
    <t>Ташаббускор Хамраев Юсуф Маиший хизмат кўрсатиш комплекси ташкил этиш</t>
  </si>
  <si>
    <t>"THE STRONGEST EXPERT" МЧЖ Мебел ишлаб чиқаришни ташкил этиш</t>
  </si>
  <si>
    <t>"Classic motor" МЧЖ Нефтни қайта ишлашни кенгайтириш</t>
  </si>
  <si>
    <t>"AGROMIR BUILDINGS" МЧЖ Қурилиш хизматлари (кўп қаватли турар жой) ташкил этиш</t>
  </si>
  <si>
    <t>"NAZAR SAVDO INVEST" МЧЖ Спорт мажмуаси ташкил этиш</t>
  </si>
  <si>
    <t>"OLMALIQ KON-METALLURGIYA KOMBINATI" АЖ Ингичка конидаги волъфрам қолдиқларини қайта ишлашни ташкил этиш</t>
  </si>
  <si>
    <t xml:space="preserve">"Qurg‘on Universal Biznes" МЧЖ Мебел ишлаб чиқаришни кенгайтириш </t>
  </si>
  <si>
    <t xml:space="preserve">"Suhrob Sitora" МЧЖ Автомобилларга ёқилғи қўйиш шахобчасини ташкил этиш </t>
  </si>
  <si>
    <t>"Каттақўрғон пахтамаш" МЧЖ Металга ишлов беришни кенгайтириш</t>
  </si>
  <si>
    <t>"CLASS-F" МЧЖ Ёқилғи, мойлаш маҳсулотлари ишлаб чиқариш</t>
  </si>
  <si>
    <t>"Classicmotors power" МЧЖ Метални қайта ишлашни ташкил этиш</t>
  </si>
  <si>
    <t>"DKIZ 2022" МЧЖ Рангли метални қайта ишлашни ташкил этиш</t>
  </si>
  <si>
    <t>"BAHODIR KARVON 777" МЧЖ Автомобилларга ёқилғи қуйиш шахобчасини ташкил этиш</t>
  </si>
  <si>
    <t>"MUHTASHAM JO‘SH" оилавий корхонаси Шлоко блок ишлаб чиқаришни ташкил этиш</t>
  </si>
  <si>
    <t>"QO‘RALOS NUR" МЧЖ Умумий овқатланиш шахобчасини ташкил этиш</t>
  </si>
  <si>
    <t>"QO‘SHRABOT LOHMANN PARRANDA" МЧЖ Паррандачилик комплексини ташкил этиш</t>
  </si>
  <si>
    <t>"SHOXONA GRAND SULTAN" МЧЖ Меҳмонхона хизматини ташкил этиш</t>
  </si>
  <si>
    <t xml:space="preserve"> "QO‘SHRABOT EKOSTA GAZ SERVIS" МЧЖ Автомобилларга сиқилган газ қўйиш компрессор станцияси ташкил қилиш</t>
  </si>
  <si>
    <t>"Нарпай Сам строй" хусусий корхонаси Кўп қавватли турар жой бино-иншоотлари қуришни ташкил этиш</t>
  </si>
  <si>
    <t>Ташаббускор Худойбердиев Жавохир Тўра ўғли Кўп қавватли турар жой бино-иншоотлари қуришни ташкил этиш</t>
  </si>
  <si>
    <t>"NARPAY MURODILLA NUR" хусусий корхонаси Транспорт хизматини ташкил этиш</t>
  </si>
  <si>
    <t>"SHER TANHO DARVOZALARI" МЧЖ Темир металларига ишлов бериш панжара ва дарвозалар ясашни ташкил этиш</t>
  </si>
  <si>
    <t>"TMB-GRAVIY" МЧЖ Шебин ишлаб чиқаришни ташкил этиш</t>
  </si>
  <si>
    <t xml:space="preserve">"TURKISTON BEST GRANT" МЧЖ Умумий овқатланишни ташкил этиш </t>
  </si>
  <si>
    <t>"XOLIQ RAJAB RLX" фермер хўжалиги Бурдоқичилик хўжалигини ташкил этиш</t>
  </si>
  <si>
    <t>"Нарпай Замин чорваси" хусусий корхонаси Савдо ва маиший хизмат кўрсатиш комплекси ташкил қилиш</t>
  </si>
  <si>
    <t>"Нарпай МАХ транс" МЧЖ Техника хизматини ташкил этиш</t>
  </si>
  <si>
    <t>"Оқтош гранит" хусусий корхонаси Автомобилларга техник хизмат кўрсатишни ташкил этиш</t>
  </si>
  <si>
    <t xml:space="preserve">"Оригинал нефт оил 777" МЧЖ Автомобилларга ёқилғи қўйиш шахобчасини ташкил этиш </t>
  </si>
  <si>
    <t>"Ҳамдам Смарт нур" хусусий корхонаси Полиэтилен қувурлар ишлаб чикаришни ташкил этиш</t>
  </si>
  <si>
    <t>"Шамшир бест строй" МЧЖ Қурилиш моллари савдо комплексини ташкил этиш</t>
  </si>
  <si>
    <t>"Яхшиният ширин таом" хусусий корхонаси Умумий овқатланиш хизматини ташкил этиш</t>
  </si>
  <si>
    <t>“Саидин оқсақол” МЧЖ Савдо дуконини ташкил этиш</t>
  </si>
  <si>
    <t>"Нарпай Агробест таъминот" МЧЖ 100 тоннали музлаткич ташкил этиш</t>
  </si>
  <si>
    <t>ЯТТ "Дониев Мираббос" Савдо дуконини ташкил этиш</t>
  </si>
  <si>
    <t>ЯТТ "Эшиниёзов Жавлонбек Шерали ўғли" Автомобилларга техник хизмат кўрсатиш ва тамирлаш устаҳонасини ташкил этиш</t>
  </si>
  <si>
    <t>"ELEGANT BARAKA COMPLEKS" оилавий корхонаси Макарон ишлаб чиқаришни ташкил этиш</t>
  </si>
  <si>
    <t>"SMART PULS MED SENTR" хусусий корхонаси Тиббий клинека ташкил этиш</t>
  </si>
  <si>
    <t>"NBA Allianz" МЧЖ Гипсакартон листлари учун картон қоғоз ишлаб чиқаришни кенгайтириш</t>
  </si>
  <si>
    <t>"Осиё Мароқанд" МЧЖ Паррандалар учун омухта ем ишлаб чиқаришни ташкил этиш</t>
  </si>
  <si>
    <t>"Нарпай МАХ транс" МЧЖ Асфалт ва бетон заводи ҳамда шебен қуми ишлаб чиқаришни ташкил этиш</t>
  </si>
  <si>
    <t>"Нарпай нур чорваси" фермер хўжалиги Сут йўналишида чорвачилик хўжалигини ташкил этиш</t>
  </si>
  <si>
    <t>"Холиқ ражаб" фермер хўжалиги Бўрдоқичилик хўжалигини ташкил этиш</t>
  </si>
  <si>
    <t>"Зрибдор Умид Машали" фермер хўжалиги Бўрдоқичилик йўналишида чорвачилик хўжалигини ташкил этиш</t>
  </si>
  <si>
    <t>"QUSHQUDUQ NUROBOD CHORVASI" фермер хўжалиги Чорвачилик хўжалигини ривожлантириш</t>
  </si>
  <si>
    <t>"HОJIMUROD OLGA BOGI" фермер хўжалиги Мини стадион ташкил этиш</t>
  </si>
  <si>
    <t>"KLASTER TUTLI YAYLOVI" МЧЖ Чорвачилик хўжалигини ривожлантириш</t>
  </si>
  <si>
    <t xml:space="preserve"> "MODERN MALL PLAZA" МЧЖ Маиший хизмат кўрсатиш, савдо дўконлари, фитнс кулуб ташкил этиш</t>
  </si>
  <si>
    <t>"ABDUHAKIM OMAD PARRANDA" фермер хўжалиги Паррандачилликни ривожлантириш</t>
  </si>
  <si>
    <t>"INTEGRITY TRADE GROUP"МЧЖ Иссиқхона ташкил этиш (лимончилик)</t>
  </si>
  <si>
    <t>"JEANS TEXTILE" МЧЖ Жинси матоси ишлаб чиқариш такомилаштириш</t>
  </si>
  <si>
    <t>"MASHHURBEK NAZARBEK BAXT" оилавий корхонаси Маиший хизмат кўрсатиш ва умумий овқатланиш марказини ташкил этиш</t>
  </si>
  <si>
    <t>"BUNYOD" хусусий корхонаси Палетилин пакетлари ишлаб чиқаришни ташкил этиш</t>
  </si>
  <si>
    <t>"OZODDARXON NIYOZ CHORVALARI'' МЧЖ Чорвачиликни ривожлантириш</t>
  </si>
  <si>
    <t>"Samarkand Motrid Dry Fruit"МЧЖ Қишлоқ хўжалиги махсулотларини саралаб экспортга йўналтиришни ташкил этиш</t>
  </si>
  <si>
    <t>Ташаббускор Абдужамилов Жамшид Ўқув марказ ҳамда умумий овқатланиш шаҳобчасини ташкил этиш</t>
  </si>
  <si>
    <t>Ташаббускор Бердиқулов Сирожиддин Автомактаб ташкил этиш</t>
  </si>
  <si>
    <t>"SAMANDAR" хусусий корхонаси Сиқилган газ қўйиш шахобчаси ташкил этиш</t>
  </si>
  <si>
    <t>"FISTIVALNURBEK" хусусий корхонаси Маиший хизмат кўрсатиш ва умумий овқатланиш марказини ташкил этиш</t>
  </si>
  <si>
    <t>"SAYFULLO OTA AVTOSERVIS" МЧЖ Автомабиларга техник хизмат кўрсатишни ташкил этиш</t>
  </si>
  <si>
    <t>"MOHITOBON IMRON HOFIZXON" МЧЖ Хизмат кўрсатиш қурилиш матералари савдосини ташкил этиш</t>
  </si>
  <si>
    <t>"GOLD MEDICAL CLINIC" МЧЖ Тиббиий диагностика маркази(стоматология)ни ташкил этиш</t>
  </si>
  <si>
    <t>"OQDARYO IBN SINO" хусусий корхонаси Тибииёт маркази ташкил этиш</t>
  </si>
  <si>
    <t>"OQDARYO OBOD METALL SERVIS" МЧЖ Қурилиш материаллари савдоси ҳамда металга ишлов беришни ташкил этиш</t>
  </si>
  <si>
    <t>"ZARAFSHON SAXOVAT DIYORI" фермер хўжалиги Томчилатиб суғоришни ташкил этиш</t>
  </si>
  <si>
    <t>"КУМУШ УНИВЕРСАЛ САВДО" оилавий корхонаси Ёғ ишлаб чиқаришни кенгайтириш</t>
  </si>
  <si>
    <t>"САГ Агро Пайариқ" МЧЖ Қишлоқ хўжалиги маҳсулотларини саралашни ташкил этиш</t>
  </si>
  <si>
    <t>"Globaltex" МЧЖ Текстил фабрикаси ташкил этиш</t>
  </si>
  <si>
    <t>"Hamroh savdo tarmog'i" МЧЖ Савдо мажмуаси ташкил этиш</t>
  </si>
  <si>
    <t>"Parsdise white gold textile" МЧЖ Текстил фабрикаси ташкил этиш</t>
  </si>
  <si>
    <t>"Sadaf biznes servis" МЧЖ Мебел ишлаб чиқаришни кенгайтириш</t>
  </si>
  <si>
    <t>"Sirli ixtiro" МЧЖ Томчилатиб суғоришни ташкил этиш</t>
  </si>
  <si>
    <t>"Мингчуқур" МЧЖ Қурилиш махсулотлари ишлаб чиқаришни ташкил этиш</t>
  </si>
  <si>
    <t>"Мухаббат Сарвар файз" МЧЖ Паррандачиликни ташкил этиш</t>
  </si>
  <si>
    <t>"Шароф ота чорваси" оилавий корхонаси Қўйчиликни ташкил этиш</t>
  </si>
  <si>
    <t>"CHELAK UNIVERSAL GROUP STROY" МЧЖ Савдо хизматларини кенгайтириш</t>
  </si>
  <si>
    <t>"CHINOBOD PLAST" МЧЖ Савдо хизматларини кенгайтириш</t>
  </si>
  <si>
    <t>"SINDAROV SHUXROT NASRIDDINOVICH"  МЧЖ Савдо хизматларини кенгайтириш</t>
  </si>
  <si>
    <t>"BAZAROV SHUXRAT JUMANOVICH" оилавий корхонаси Савдо мажмуаси ташкил этиш</t>
  </si>
  <si>
    <t>"SADIKOV FIRDAVS TRADE STAR" оилавий корхонаси Савдо хизматларини кенгайтириш</t>
  </si>
  <si>
    <t>"SADAF AGRO SERVIS" МЧЖ АЁҚШ фаолиятини кенгайтириш</t>
  </si>
  <si>
    <t>"SHOXZOD NASRIDDINOV" МЧЖ Савдо хизматларини кенгайтириш</t>
  </si>
  <si>
    <t>"KARIMOV SHERZODBEK DALASI" фермер хўжалиги  Томчилатиб суғоришни ташкил этиш</t>
  </si>
  <si>
    <t>"НАЗАРОВ ЖАХОНГИР ЯНГИ ДАЛАСИ" фермер хўжалиги  Томчилатиб суғоришни ташкил этиш</t>
  </si>
  <si>
    <t>"Саланг ГК" фермер хўжалиги  Томчилатиб суғоришни ташкил этиш</t>
  </si>
  <si>
    <t>"OQQAN DARYO SHAMOLI" хусусий корхонаси Савдо хизматларини кенгайтириш</t>
  </si>
  <si>
    <t>"Хаммом делфин плюс" оилавий корхонаси Сартарошхона, гўзаллик салони, хаммомни ташкил этиш</t>
  </si>
  <si>
    <t>"SAXOVATLI DEHQONOBOD" МЧЖ Тўй ва маросимлар ўтказмш объекти ва министадион ташкил этиш</t>
  </si>
  <si>
    <t>"KOK TERAK NURLI DALASI" фермер хўжалиги Томчилатиб суғоришни ташкил этиш</t>
  </si>
  <si>
    <t>"G''OFUROV SHAXZODBEK DALASI "  фермер хўжалиги Томчилатиб суғоришни ташкил этиш</t>
  </si>
  <si>
    <t>"Fayziobod -X.A.B-CHORVA" хусусий корхонаси Савдо хизматларини кенгайтириш</t>
  </si>
  <si>
    <t>"505-сон МKMK" МЧЖ Асфалт ишлаб чиқаришни кенгайтириш</t>
  </si>
  <si>
    <t xml:space="preserve">"Dr Rashid Nur Medline" МЧЖ Тиббий марказ ташкил этиш </t>
  </si>
  <si>
    <t>"EUROASIA FEED PRO SAMARKAND" МЧЖ Омухта ем ишлаб чиқаришни кенгайтириш</t>
  </si>
  <si>
    <t>"Master Hause Gold" МЧЖ Шифер ишлаб чиқаришни ташкил этиш</t>
  </si>
  <si>
    <t>"Saidamin Faridun SHirina"оилавий корхонаси Савдо мажмуасини ташкил этиш</t>
  </si>
  <si>
    <t>"Sam tex factory" МЧЖ Дераза ва эшик пардалари,  кўрпа-тўшаклар ҳамда       мебель учун велюр мато ишлаб чиқаришни ташкил этиш</t>
  </si>
  <si>
    <t>"Қалмоқсой "МЧЖ Савдо дўконини ташкил этиш</t>
  </si>
  <si>
    <t>"Самарқанд ёғ мой Экстракт"МЧЖ Ўсимлик ёғи ишлаб чиқаришни ташкил этиш</t>
  </si>
  <si>
    <t>"Саян" МЧЖ Автомобилларга газ қуйиш шахобчасини ташкил этиш</t>
  </si>
  <si>
    <t>"MED EKSPERT 777" МЧЖ Қурилган тиббий хизмат кўрсатишни ташкил этиш</t>
  </si>
  <si>
    <t>"Sam Auto Motors 777" МЧЖ Транспорт хизматини ташкил этиш</t>
  </si>
  <si>
    <t>ЯТТ "Иргашев Бахтиёр Абдуллаевич" Давлат хусусий шерикчилик асосида  мактабгача таълим муассасаси ташкил этиш</t>
  </si>
  <si>
    <t>"Самандар авто сервис сифат" оилавий корхонаси Автомобилларга эхтиёт қисмлари савдо дўконини ташкил этиш</t>
  </si>
  <si>
    <t>Ташаббускор Болтаев Акмал Савдо мажмуасини ташкил этиш</t>
  </si>
  <si>
    <t>Ташаббускор Холиқулов Баходир Савдо мажмуасини ташкил этиш</t>
  </si>
  <si>
    <t>"Хушмуродова Мавжуда" оилавий корхонаси Оммавий тадбирларни ўтказиш масканини ташкил этиш</t>
  </si>
  <si>
    <t>"YANGI QISHLOQ KICHKINTOYLAR" НТМ Ўқув марказлари ва МТМ ташкил этиш</t>
  </si>
  <si>
    <t>"Турон Эко Оил" МЧЖ Автомобилларга ёқилғи қуйиш шахобчасини ташкил этиш</t>
  </si>
  <si>
    <t>"Жафар" МЧЖ Автомобилларга газ қуйиш шахобчасини ташкил этиш</t>
  </si>
  <si>
    <t>"IBROXIMBEK STROY MEX" хусусий корхонаси Қурилиш молларини ишлаб чиқаришни ташкил этиш</t>
  </si>
  <si>
    <t>"Ziyovuddin Medical Grant Servis" МЧЖ Тиббий диягностика маркази ташкил этиш</t>
  </si>
  <si>
    <t>"Алишер полиз экинлари" фермер хўжалиги Умумий овқатлариниш шахобчаси фаолиятини кенгайтириш</t>
  </si>
  <si>
    <t>"Исомиддин Бобо чойхонаси" МЧЖ Савдо комплекси ташкил этиш</t>
  </si>
  <si>
    <t>Ташаббускор Холмурадов Жасур Ғайбуллаевич Савдо фаолиятини ташкил қилиш</t>
  </si>
  <si>
    <t>"KLINIKA N" МЧЖ Тиббий хизмат курсатишни ташкил этиш</t>
  </si>
  <si>
    <t>"MAMUR" МЧЖ Музлатгичли омборхона ташкил қилиш</t>
  </si>
  <si>
    <t>"ONLY FURNITURE PRODUCTS" МЧЖ Мебель ишлаб чиқаришни ташкил этиш</t>
  </si>
  <si>
    <t>"SAMARKAND MEGA HOLOD" МЧЖ HVAC (иситиш, вентиляция, кондиционер, саноат совутиш) ускуналарини ишлаб чиқаришни ташкил этиш</t>
  </si>
  <si>
    <t>"Хаким Раббим шифо" МЧЖ Тиббий хизмат кўрсатиш маркази ташкил этиш</t>
  </si>
  <si>
    <t>"Эргаш ота сифат савдо" МЧЖ Махсус техникаларда транспорт хизмати кўрсатишни ташкил этиш</t>
  </si>
  <si>
    <t>"Абдулазиз Метал Сервис" МЧЖ Метал трубалар  (нержавейка) ишлаб чиқаришни ташкил этиш</t>
  </si>
  <si>
    <t>Ташаббускор Назакова Саида  Савдо хизматларини ташкил қилиш ва қўп қаватли турар жойлар қуриш</t>
  </si>
  <si>
    <t>"SHARQ GOLD 1" оилавий корхонаси Савдо шахобчалари ташкил этиш</t>
  </si>
  <si>
    <t>"Global med life" МЧЖ Тиббий хизмат кўрсатишни ташкил этиш</t>
  </si>
  <si>
    <t>"Zarafshon valli briks" МЧЖ Сутни қайта ишлашни ташкил этиш</t>
  </si>
  <si>
    <t>"Шавкат инвест 777" МЧЖ Пахтани қайта ишлашни ташкил этиш</t>
  </si>
  <si>
    <t>"Ses-Steel-Trade" МЧЖ ҚК Профнастил ишлаб чиқаришни ташкил этиш</t>
  </si>
  <si>
    <t>"TAPP PAYMENT" МЧЖ Компьютер дастурлаш фаолиятини ташкил этиш</t>
  </si>
  <si>
    <t xml:space="preserve"> "GIDRO KAPITAL MELIO QURILISH" МЧЖ Уруғлар, дон ёки қуруқ дуккакли ўсимликларни тозалаш, саралаш фаолиятини ташкил этиш</t>
  </si>
  <si>
    <t>"BAHOR" МЧЖ Савдо ва маиший хизмат кўрсатиш фаолияти</t>
  </si>
  <si>
    <t>"Hayat Family-Medical" МЧЖ Тиббий хизмат кўрсатиш маркази ташкил этиш</t>
  </si>
  <si>
    <t>"MIRONKUL GROUP TOWER" МЧЖ Меҳмонхона хизматини ташкил этиш</t>
  </si>
  <si>
    <t>"REGISTON PLAZA" МЧЖ Меҳмонхона хизматини ташкил этиш</t>
  </si>
  <si>
    <t>"SHOHINA PRESTIJ" оилавий корхонаси Гофрировка қилинган картонни ёпиштириш фаолиятини ташкил этиш</t>
  </si>
  <si>
    <t>"SINTELUX" МЧЖ Синтипон махсулоталри  ишлаб чиқаришни ташкил этиш</t>
  </si>
  <si>
    <t>"YANGI SHODIYONA" МЧЖ Савдо марказини ташкил этиш</t>
  </si>
  <si>
    <t>"Yuksalish optavik plus" МЧЖ Замонавий савдо шаҳобчаси (супермаркет) ташкил этиш</t>
  </si>
  <si>
    <t>"Феруз картон" МЧЖ Иккиламчи қоғозни қайта ишлашни кенгайтириш</t>
  </si>
  <si>
    <t>"EKO KOINOT TEKSTIL" МЧЖ Тикувчилик фаолиятини  ташкил этиш</t>
  </si>
  <si>
    <t>"AFRUZ SHEROZ MAXSULOTLARI" хусусий корхонаси Кунгабоқар махсулотларини қайта ишлаш фаолитини ташкил этиш</t>
  </si>
  <si>
    <t>"AHIL JAMOALAR" унитар корхонаси Чойшаб ва матраслар ишлаб чиқаришни ташкил этиш</t>
  </si>
  <si>
    <t>"BABY MASSAGE AQUA" МЧЖ Болаларга тиббий хизмат кўрсатишни ташкил этиш</t>
  </si>
  <si>
    <t>"BAXODIRJON" МЧЖ Нон ва нон махсулотлари ишлаб чиқаришни ташкил этиш</t>
  </si>
  <si>
    <t>"GLASS-ELEGANT" МЧЖ Иссиқга чидамли ойна ва металл панжара маҳсулотларини ишлаб чиқаришни ташкил этиш</t>
  </si>
  <si>
    <t>"MAROQAND METAL STROY SERVIS" МЧЖ Металл маҳсулотларини қайта ишлаб чиқаришни ташкил этиш</t>
  </si>
  <si>
    <t>"PARIZODA MEDICAL SERVICE" хусусий корхонаси Тиббий марказ фаолиятини кенгайтириш</t>
  </si>
  <si>
    <t>"SAMARQAND BAXT SERVIS" МЧЖ Авто-тех хизмат кўрсатиш комплексини  ташкил этиш</t>
  </si>
  <si>
    <t>"SAMARQAND MAJNUNTOL" оилавий корхонаси Базмлар ва умумий овқатланишни ташкил этиш</t>
  </si>
  <si>
    <t>Ташаббускор Гаффаров Илхом Умумий овқатланиш (рестаран) фаолиятини ташкил этиш</t>
  </si>
  <si>
    <t>"VITSAM" хусусий корхонаси Хизмат кўрсатиш фаолиятини кенгайтириш</t>
  </si>
  <si>
    <t>"AGRO PLUS IMPEX" хусусий корхонаси Дўконлар, маиший хизмат кўрсатиш корхоналари</t>
  </si>
  <si>
    <t>"BOTUR MO‘MINJON BARAKA SAVDO"  оилавий корхонаси Дўконлар, маиший хизмат кўрсатиш корхоналари</t>
  </si>
  <si>
    <t>"HUSEYN ME’MOR TAYLOQ" хусусий корхонаси Дўконлар, маиший хизмат кўрсатиш корхоналари</t>
  </si>
  <si>
    <t>"MASHXURA SOBIRA GOLD" фермер хўжалиги Чорвачиликни ривожлантириш</t>
  </si>
  <si>
    <t>"SHOXJAXON GIGANT 777" МЧЖ Дўконлар, маиший хизмат кўрсатиш корхоналари (1-лойиҳа)</t>
  </si>
  <si>
    <t>"SHOXJAXON GIGANT 777" МЧЖ Дўконлар, маиший хизмат кўрсатиш корхоналари (2-лойиҳа)</t>
  </si>
  <si>
    <t>"SIYOB SHAVKAT ORZU" фермер хўжалиги Чорвачиликни ривожлантириш</t>
  </si>
  <si>
    <t>"Зарафшон пропетти" МЧЖ Бетон маҳсулотлари ишлаб чиқаришни ташкил этиш</t>
  </si>
  <si>
    <t>"Ибрагимов Ромлари" оилавий корхонаси Акфа эшик ромлари ишлаб чиқаришни ташкил этиш</t>
  </si>
  <si>
    <t>"MUBINA OYDIN KUZMUNCHOQLARI"                 МЧЖ Туй базм ва маъросимлар ўтказишни ташкил этиш</t>
  </si>
  <si>
    <t>"MAXTOBA INTIZOR SUXROB" оилавий корхонаси Умумий оақатланиш шахобчаси ташкил этиш</t>
  </si>
  <si>
    <t xml:space="preserve"> "MAXMADJON NURAFSHON" хусусий корхонаси Свеча ва мазлар ишлаб чикаришни ташкил этиш</t>
  </si>
  <si>
    <t xml:space="preserve"> "NSTX GROUP TOMARQA XIZMATI" МЧЖ Темир маҳсулотлари (профил, труба, арматура) савдо фаолиятини кенгайтириш</t>
  </si>
  <si>
    <t>"ALFA MAX ALLIANCE" МЧЖ Пайпоқ маҳсулотлари ишлаб чиқаришни кенгайтириш</t>
  </si>
  <si>
    <t>"AMAZONFOKS" МЧЖ ПВС ва ДТР иссиқ ва совуқ сув ва канализация трубалари ишлаб чиқаришни ташкил этиш</t>
  </si>
  <si>
    <t>"DO‘STLIK LAZZAT SERVIS" оилавий корхонаси Умумий овқатланиш хизматларини ташкил этиш</t>
  </si>
  <si>
    <t>"INNOVATION TRADE INVEST" МЧЖ Гегеинек салфеткалар ишлаб чиқаришни ташкил этиш</t>
  </si>
  <si>
    <t>"MODERN STROY GROUPS" МЧЖ Қурилиш молларини ишлаб чиқаришни ташкил этиш</t>
  </si>
  <si>
    <t>"Next agro imperator" МЧЖ Қишлоқ хўжалиги маҳсулотларини қайта ишлашни ташкил этиш</t>
  </si>
  <si>
    <t>"POVER THREAD" МЧЖ Пойабзал маҳсулотлари ишлаб чиқаришни кенгайтириш</t>
  </si>
  <si>
    <t xml:space="preserve">"RAVOT GAZ SOY" МЧЖ Автомобилларга ёқилғи қўйиш шахобчасини ташкил этиш </t>
  </si>
  <si>
    <t>"URG MEDICAL" МЧЖ Тиббий хазмат кўрсатиш хизматини ташкил этиш</t>
  </si>
  <si>
    <t>"URGUT ASAT BOBO" МЧЖ Автомобилларга техник хизмат кўрсатиш</t>
  </si>
  <si>
    <t>"ZAM ZAM TRADE MAKON" МЧЖ Маиший хизмат кўрсатишни ташкил этиш</t>
  </si>
  <si>
    <t>"Украч файз" МЧЖ Ун ишлаб чиқаришни ташкил этиш</t>
  </si>
  <si>
    <t>"Юлдуз омад" МЧЖ Транспорт хизматларини ташкил этиш</t>
  </si>
  <si>
    <t>"SAM-NEGIN" МЧЖ Гилам ва палас махсулотлари ишлаб чиқаришни ташкил этиш</t>
  </si>
  <si>
    <t>Ташаббускор Рустамов Азиз Ўткирович Савдо ва маиший хизмат кўрсатиш</t>
  </si>
  <si>
    <t>Ташаббускор Халимов Бекмурод Исомиддин ўғли Савдо ва маиший хизмат кўрсатиш фаолиятини ташкил этиш</t>
  </si>
  <si>
    <t>"Urgut Silk fiber company" МЧЖ Ипак толаларини тайёрлаш ва қайта ишлашни ташкил этиш</t>
  </si>
  <si>
    <t>"AGRO MOBILE GROUP" МЧЖ Ахборот хизматлари фаолияти ва умумий овқатланишни ташкил этиш</t>
  </si>
  <si>
    <t>"HIGH NORD FOREST" МЧЖ Қурилиш материаллари ишлаб чиқариш</t>
  </si>
  <si>
    <t>"NUROBOD CHORVA BIZNES BARAKA" МЧЖ Чорвачилик хўжалигини ривожлантириш</t>
  </si>
  <si>
    <t>"Toyloq-ipagi" МЧЖ Хом ипак ва ипак момиғи ишлаб чиқаришни ташкил этиш</t>
  </si>
  <si>
    <t>Жамланиш</t>
  </si>
  <si>
    <t>Формула учун</t>
  </si>
  <si>
    <r>
      <t>Қорақалпоғистон Республикаси, вилоятлар ва Тошкент шаҳрида</t>
    </r>
    <r>
      <rPr>
        <b/>
        <sz val="18"/>
        <color rgb="FFC00000"/>
        <rFont val="Arial"/>
        <family val="2"/>
        <charset val="204"/>
      </rPr>
      <t xml:space="preserve"> 2022 йилда</t>
    </r>
    <r>
      <rPr>
        <b/>
        <sz val="18"/>
        <rFont val="Arial"/>
        <family val="2"/>
        <charset val="204"/>
      </rPr>
      <t xml:space="preserve"> Ҳудудий инвестиция дастури доирасида </t>
    </r>
    <r>
      <rPr>
        <b/>
        <u/>
        <sz val="18"/>
        <color rgb="FFC00000"/>
        <rFont val="Arial"/>
        <family val="2"/>
        <charset val="204"/>
      </rPr>
      <t>ишга тушурилган</t>
    </r>
    <r>
      <rPr>
        <b/>
        <sz val="18"/>
        <rFont val="Arial"/>
        <family val="2"/>
        <charset val="204"/>
      </rPr>
      <t xml:space="preserve"> инвестиция лойиҳаларининг
ЙИҒМА МАЪЛУМОТ</t>
    </r>
  </si>
  <si>
    <t>Доимий</t>
  </si>
  <si>
    <t>Мавсумий</t>
  </si>
  <si>
    <t>Қурилиш давомида</t>
  </si>
  <si>
    <r>
      <t>Самарқанд вилоятида</t>
    </r>
    <r>
      <rPr>
        <b/>
        <sz val="18"/>
        <color rgb="FFC00000"/>
        <rFont val="Arial"/>
        <family val="2"/>
        <charset val="204"/>
      </rPr>
      <t xml:space="preserve"> 2022 йилда</t>
    </r>
    <r>
      <rPr>
        <b/>
        <sz val="18"/>
        <rFont val="Arial"/>
        <family val="2"/>
        <charset val="204"/>
      </rPr>
      <t xml:space="preserve"> Ҳудудий инвестиция дастури доирасида </t>
    </r>
    <r>
      <rPr>
        <b/>
        <u/>
        <sz val="18"/>
        <color rgb="FFC00000"/>
        <rFont val="Arial"/>
        <family val="2"/>
        <charset val="204"/>
      </rPr>
      <t>ишга тушурилган</t>
    </r>
    <r>
      <rPr>
        <b/>
        <sz val="18"/>
        <rFont val="Arial"/>
        <family val="2"/>
        <charset val="204"/>
      </rPr>
      <t xml:space="preserve"> инвестиция лойиҳаларининг
ЙИҒМА МАЪЛУМОТ</t>
    </r>
  </si>
  <si>
    <r>
      <t xml:space="preserve">Самарқанд вилоятида 2022 йил Ҳудудий инвестиция дастури доирасида </t>
    </r>
    <r>
      <rPr>
        <b/>
        <sz val="22"/>
        <color rgb="FFC00000"/>
        <rFont val="Times New Roman"/>
        <family val="1"/>
        <charset val="204"/>
      </rPr>
      <t>ишга тушурилган</t>
    </r>
    <r>
      <rPr>
        <b/>
        <sz val="22"/>
        <rFont val="Times New Roman"/>
        <family val="1"/>
        <charset val="204"/>
      </rPr>
      <t xml:space="preserve"> инвестиция лойиҳаларининг
МАНЗИЛЛИ РЎЙХАТИ</t>
    </r>
  </si>
  <si>
    <t>Соҳалар кесимида</t>
  </si>
  <si>
    <t>№ 8</t>
  </si>
  <si>
    <t>№ 1</t>
  </si>
  <si>
    <t>№ 6</t>
  </si>
  <si>
    <t>№ 7</t>
  </si>
  <si>
    <t xml:space="preserve"> № 5</t>
  </si>
  <si>
    <t>№  24</t>
  </si>
  <si>
    <t>05.10.202</t>
  </si>
  <si>
    <t>Такрор</t>
  </si>
  <si>
    <t>2022 йилда амалга ошириладиган лойиҳалар режаси</t>
  </si>
  <si>
    <t>2022 йилда ишга туширилган жами лойиҳалар</t>
  </si>
  <si>
    <r>
      <t xml:space="preserve">Қиймати,
</t>
    </r>
    <r>
      <rPr>
        <i/>
        <sz val="14"/>
        <rFont val="Arial"/>
        <family val="2"/>
        <charset val="204"/>
      </rPr>
      <t>млрд. сўм</t>
    </r>
  </si>
  <si>
    <t>Ҳудудий лойиҳалар бўйича Кафолат хати тақдим этилиши</t>
  </si>
  <si>
    <t>Самарқанд вилоятида 2022 йилда Ҳудудий инвестиция дастури ва дастурдан ташқари қўшимча ишга 
тушурилган инвестиция лойиҳаларининг
МАНЗИЛЛИ РЎЙХАТИ</t>
  </si>
  <si>
    <r>
      <t>Самарқанд вилоятида</t>
    </r>
    <r>
      <rPr>
        <b/>
        <sz val="18"/>
        <color rgb="FFC00000"/>
        <rFont val="Arial"/>
        <family val="2"/>
        <charset val="204"/>
      </rPr>
      <t xml:space="preserve"> 2022 йилда</t>
    </r>
    <r>
      <rPr>
        <b/>
        <sz val="18"/>
        <rFont val="Arial"/>
        <family val="2"/>
        <charset val="204"/>
      </rPr>
      <t xml:space="preserve"> Ҳудудий инвестиция дастури ва дастурдан ташқари қўшимча </t>
    </r>
    <r>
      <rPr>
        <b/>
        <u/>
        <sz val="18"/>
        <color rgb="FFC00000"/>
        <rFont val="Arial"/>
        <family val="2"/>
        <charset val="204"/>
      </rPr>
      <t>ишга тушурилган</t>
    </r>
    <r>
      <rPr>
        <b/>
        <sz val="18"/>
        <rFont val="Arial"/>
        <family val="2"/>
        <charset val="204"/>
      </rPr>
      <t xml:space="preserve"> инвестиция лойиҳаларининг
ЙИҒМА МАЪЛУМОТ</t>
    </r>
  </si>
  <si>
    <t>ўрин</t>
  </si>
  <si>
    <t>дона</t>
  </si>
  <si>
    <t>минг дона</t>
  </si>
  <si>
    <t>тонна</t>
  </si>
  <si>
    <t>Ўрин</t>
  </si>
  <si>
    <t>Бош</t>
  </si>
  <si>
    <t>м кв</t>
  </si>
  <si>
    <t>кв.м</t>
  </si>
  <si>
    <t>млн сўм</t>
  </si>
  <si>
    <t xml:space="preserve">минг дона </t>
  </si>
  <si>
    <t>хонадон</t>
  </si>
  <si>
    <t>СТИР (ИНН)</t>
  </si>
  <si>
    <t>Лойиҳа ташкил этилиши (янгидан, модернизация, кенгайтириш)</t>
  </si>
  <si>
    <r>
      <rPr>
        <b/>
        <u/>
        <sz val="14"/>
        <rFont val="Times New Roman"/>
        <family val="1"/>
        <charset val="204"/>
      </rPr>
      <t>Корхона холати</t>
    </r>
    <r>
      <rPr>
        <b/>
        <sz val="14"/>
        <rFont val="Times New Roman"/>
        <family val="1"/>
        <charset val="204"/>
      </rPr>
      <t xml:space="preserve">
(Инфратузилма объекти,
Мавсумий,
Вақтинча ишламаяпти,
Ишга тушмаган)</t>
    </r>
  </si>
  <si>
    <t>Янги лойиҳа</t>
  </si>
  <si>
    <t>Кенгайтириш</t>
  </si>
  <si>
    <t>Ишга тушган</t>
  </si>
  <si>
    <t>№6/22</t>
  </si>
  <si>
    <t>№5/22</t>
  </si>
  <si>
    <t>№ 12/22</t>
  </si>
  <si>
    <t>№ 20/22</t>
  </si>
  <si>
    <t>№ 14/22</t>
  </si>
  <si>
    <t>№ 26/22</t>
  </si>
  <si>
    <t>№ 7/22</t>
  </si>
  <si>
    <t>№ 30/22</t>
  </si>
  <si>
    <t>№ 27/22</t>
  </si>
  <si>
    <t>№21/22</t>
  </si>
  <si>
    <t>№ 1/22</t>
  </si>
  <si>
    <t>№ 4/22</t>
  </si>
  <si>
    <t>№17/22</t>
  </si>
  <si>
    <t>№9/22</t>
  </si>
  <si>
    <t>№19/22</t>
  </si>
  <si>
    <t>№ 29/22</t>
  </si>
  <si>
    <t>№ 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</si>
</sst>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  <numFmt numFmtId="166" formatCode="_-* #,##0.00\ _с_ў_м_-;\-* #,##0.00\ _с_ў_м_-;_-* &quot;-&quot;??\ _с_ў_м_-;_-@_-"/>
    <numFmt numFmtId="167" formatCode="[$-419]d\ mmm;@"/>
    <numFmt numFmtId="168" formatCode="#"/>
    <numFmt numFmtId="169" formatCode="dd\.mm\.yyyy;@"/>
    <numFmt numFmtId="170" formatCode="0.0"/>
    <numFmt numFmtId="171" formatCode="#,##0.0"/>
    <numFmt numFmtId="172" formatCode="[$-419]d/mmm;@"/>
  </numFmts>
  <fonts count="4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 Cyr"/>
      <charset val="204"/>
    </font>
    <font>
      <sz val="14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Courier"/>
      <family val="1"/>
      <charset val="204"/>
    </font>
    <font>
      <sz val="12"/>
      <name val="Arial"/>
      <family val="2"/>
      <charset val="204"/>
    </font>
    <font>
      <b/>
      <sz val="10"/>
      <name val="Arial Cyr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4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4"/>
      <color rgb="FFC0000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8"/>
      <name val="Arial"/>
      <family val="2"/>
      <charset val="204"/>
    </font>
    <font>
      <i/>
      <sz val="14"/>
      <name val="Arial"/>
      <family val="2"/>
      <charset val="204"/>
    </font>
    <font>
      <sz val="12"/>
      <name val="Times New Roman"/>
      <family val="1"/>
    </font>
    <font>
      <b/>
      <sz val="14"/>
      <color rgb="FFC00000"/>
      <name val="Times New Roman"/>
      <family val="1"/>
      <charset val="204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204"/>
      <scheme val="minor"/>
    </font>
    <font>
      <b/>
      <i/>
      <sz val="14"/>
      <color rgb="FFC00000"/>
      <name val="Times New Roman"/>
      <family val="1"/>
      <charset val="204"/>
    </font>
    <font>
      <b/>
      <sz val="22"/>
      <color rgb="FFC00000"/>
      <name val="Times New Roman"/>
      <family val="1"/>
      <charset val="204"/>
    </font>
    <font>
      <b/>
      <sz val="18"/>
      <color rgb="FFC00000"/>
      <name val="Arial"/>
      <family val="2"/>
      <charset val="204"/>
    </font>
    <font>
      <b/>
      <u/>
      <sz val="18"/>
      <color rgb="FFC00000"/>
      <name val="Arial"/>
      <family val="2"/>
      <charset val="204"/>
    </font>
    <font>
      <b/>
      <sz val="16"/>
      <color theme="1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2" fillId="0" borderId="0"/>
    <xf numFmtId="0" fontId="5" fillId="0" borderId="0">
      <protection locked="0"/>
    </xf>
    <xf numFmtId="0" fontId="6" fillId="0" borderId="0"/>
    <xf numFmtId="166" fontId="3" fillId="0" borderId="0" applyFont="0" applyFill="0" applyBorder="0" applyAlignment="0" applyProtection="0"/>
    <xf numFmtId="0" fontId="7" fillId="0" borderId="0"/>
    <xf numFmtId="0" fontId="4" fillId="0" borderId="0"/>
    <xf numFmtId="164" fontId="7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8" fillId="0" borderId="0"/>
    <xf numFmtId="0" fontId="3" fillId="0" borderId="0"/>
    <xf numFmtId="0" fontId="6" fillId="0" borderId="0"/>
    <xf numFmtId="0" fontId="9" fillId="0" borderId="0"/>
    <xf numFmtId="0" fontId="3" fillId="0" borderId="0"/>
    <xf numFmtId="0" fontId="9" fillId="0" borderId="0"/>
    <xf numFmtId="0" fontId="7" fillId="0" borderId="0"/>
    <xf numFmtId="0" fontId="6" fillId="0" borderId="0"/>
    <xf numFmtId="0" fontId="6" fillId="0" borderId="0"/>
    <xf numFmtId="164" fontId="9" fillId="0" borderId="0" applyFont="0" applyFill="0" applyBorder="0" applyAlignment="0" applyProtection="0"/>
    <xf numFmtId="0" fontId="3" fillId="0" borderId="0"/>
    <xf numFmtId="0" fontId="10" fillId="0" borderId="0"/>
    <xf numFmtId="0" fontId="2" fillId="0" borderId="0"/>
    <xf numFmtId="0" fontId="2" fillId="0" borderId="0"/>
    <xf numFmtId="0" fontId="3" fillId="0" borderId="0"/>
    <xf numFmtId="168" fontId="14" fillId="0" borderId="0">
      <protection locked="0"/>
    </xf>
    <xf numFmtId="0" fontId="3" fillId="0" borderId="0"/>
    <xf numFmtId="0" fontId="2" fillId="0" borderId="0"/>
    <xf numFmtId="0" fontId="16" fillId="0" borderId="0">
      <protection locked="0"/>
    </xf>
    <xf numFmtId="0" fontId="17" fillId="0" borderId="0">
      <protection locked="0"/>
    </xf>
    <xf numFmtId="167" fontId="18" fillId="0" borderId="0">
      <protection locked="0"/>
    </xf>
    <xf numFmtId="0" fontId="17" fillId="0" borderId="0">
      <protection locked="0"/>
    </xf>
    <xf numFmtId="0" fontId="3" fillId="0" borderId="0"/>
    <xf numFmtId="0" fontId="3" fillId="0" borderId="0"/>
    <xf numFmtId="0" fontId="5" fillId="0" borderId="0">
      <protection locked="0"/>
    </xf>
    <xf numFmtId="0" fontId="2" fillId="0" borderId="0"/>
    <xf numFmtId="0" fontId="9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167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172" fontId="3" fillId="0" borderId="0"/>
    <xf numFmtId="0" fontId="9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0" borderId="0"/>
    <xf numFmtId="0" fontId="30" fillId="0" borderId="0"/>
    <xf numFmtId="0" fontId="1" fillId="0" borderId="0"/>
    <xf numFmtId="0" fontId="3" fillId="0" borderId="0"/>
  </cellStyleXfs>
  <cellXfs count="178">
    <xf numFmtId="0" fontId="0" fillId="0" borderId="0" xfId="0"/>
    <xf numFmtId="0" fontId="13" fillId="0" borderId="0" xfId="0" applyFont="1" applyProtection="1">
      <protection locked="0"/>
    </xf>
    <xf numFmtId="170" fontId="15" fillId="0" borderId="0" xfId="1" applyNumberFormat="1" applyFont="1" applyAlignment="1">
      <alignment horizontal="center" vertical="center"/>
    </xf>
    <xf numFmtId="3" fontId="23" fillId="0" borderId="9" xfId="1" applyNumberFormat="1" applyFont="1" applyBorder="1" applyAlignment="1">
      <alignment horizontal="center" vertical="center"/>
    </xf>
    <xf numFmtId="171" fontId="23" fillId="0" borderId="10" xfId="1" applyNumberFormat="1" applyFont="1" applyBorder="1" applyAlignment="1">
      <alignment horizontal="center" vertical="center"/>
    </xf>
    <xf numFmtId="3" fontId="23" fillId="0" borderId="10" xfId="1" applyNumberFormat="1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23" fillId="0" borderId="18" xfId="1" applyFont="1" applyBorder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3" fontId="23" fillId="0" borderId="19" xfId="1" applyNumberFormat="1" applyFont="1" applyBorder="1" applyAlignment="1">
      <alignment horizontal="center" vertical="center"/>
    </xf>
    <xf numFmtId="0" fontId="24" fillId="0" borderId="0" xfId="0" applyFont="1"/>
    <xf numFmtId="0" fontId="15" fillId="0" borderId="0" xfId="1" applyFont="1"/>
    <xf numFmtId="0" fontId="15" fillId="0" borderId="0" xfId="1" applyFont="1" applyAlignment="1">
      <alignment horizontal="right"/>
    </xf>
    <xf numFmtId="14" fontId="15" fillId="0" borderId="0" xfId="1" applyNumberFormat="1" applyFont="1"/>
    <xf numFmtId="3" fontId="23" fillId="0" borderId="21" xfId="1" applyNumberFormat="1" applyFont="1" applyBorder="1" applyAlignment="1">
      <alignment horizontal="center" vertical="center"/>
    </xf>
    <xf numFmtId="171" fontId="23" fillId="0" borderId="16" xfId="1" applyNumberFormat="1" applyFont="1" applyBorder="1" applyAlignment="1">
      <alignment horizontal="center" vertical="center"/>
    </xf>
    <xf numFmtId="3" fontId="23" fillId="0" borderId="23" xfId="1" applyNumberFormat="1" applyFont="1" applyBorder="1" applyAlignment="1">
      <alignment horizontal="center" vertical="center"/>
    </xf>
    <xf numFmtId="0" fontId="27" fillId="0" borderId="7" xfId="0" applyFont="1" applyBorder="1" applyAlignment="1" applyProtection="1">
      <alignment horizontal="center" vertical="center" wrapText="1"/>
      <protection locked="0"/>
    </xf>
    <xf numFmtId="0" fontId="27" fillId="0" borderId="10" xfId="21" applyFont="1" applyBorder="1" applyAlignment="1" applyProtection="1">
      <alignment horizontal="center" vertical="center" wrapText="1"/>
      <protection locked="0"/>
    </xf>
    <xf numFmtId="0" fontId="27" fillId="0" borderId="10" xfId="21" applyFont="1" applyBorder="1" applyAlignment="1">
      <alignment horizontal="center" vertical="center" wrapText="1"/>
    </xf>
    <xf numFmtId="3" fontId="27" fillId="0" borderId="10" xfId="21" applyNumberFormat="1" applyFont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Border="1" applyAlignment="1">
      <alignment horizontal="center" vertical="center" wrapText="1"/>
    </xf>
    <xf numFmtId="3" fontId="27" fillId="0" borderId="10" xfId="21" applyNumberFormat="1" applyFont="1" applyBorder="1" applyAlignment="1">
      <alignment horizontal="center" vertical="center" wrapText="1"/>
    </xf>
    <xf numFmtId="0" fontId="27" fillId="0" borderId="8" xfId="21" applyFont="1" applyBorder="1" applyAlignment="1">
      <alignment horizontal="center" vertical="center" wrapText="1"/>
    </xf>
    <xf numFmtId="0" fontId="27" fillId="0" borderId="8" xfId="0" applyFont="1" applyBorder="1" applyAlignment="1" applyProtection="1">
      <alignment horizontal="center" vertical="center" wrapText="1"/>
      <protection locked="0"/>
    </xf>
    <xf numFmtId="0" fontId="27" fillId="0" borderId="8" xfId="21" applyFont="1" applyBorder="1" applyAlignment="1" applyProtection="1">
      <alignment horizontal="center" vertical="center" wrapText="1"/>
      <protection locked="0"/>
    </xf>
    <xf numFmtId="3" fontId="27" fillId="0" borderId="8" xfId="0" applyNumberFormat="1" applyFont="1" applyBorder="1" applyAlignment="1" applyProtection="1">
      <alignment horizontal="center" vertical="center" wrapText="1"/>
      <protection locked="0"/>
    </xf>
    <xf numFmtId="3" fontId="27" fillId="0" borderId="8" xfId="21" applyNumberFormat="1" applyFont="1" applyBorder="1" applyAlignment="1" applyProtection="1">
      <alignment horizontal="center" vertical="center" wrapText="1"/>
      <protection locked="0"/>
    </xf>
    <xf numFmtId="0" fontId="23" fillId="0" borderId="19" xfId="1" applyFont="1" applyBorder="1" applyAlignment="1">
      <alignment horizontal="left" vertical="center" wrapText="1" indent="1"/>
    </xf>
    <xf numFmtId="0" fontId="23" fillId="0" borderId="17" xfId="1" applyFont="1" applyBorder="1" applyAlignment="1">
      <alignment horizontal="left" vertical="center" wrapText="1" indent="1"/>
    </xf>
    <xf numFmtId="3" fontId="21" fillId="2" borderId="1" xfId="1" applyNumberFormat="1" applyFont="1" applyFill="1" applyBorder="1" applyAlignment="1">
      <alignment horizontal="center" vertical="center"/>
    </xf>
    <xf numFmtId="171" fontId="21" fillId="2" borderId="1" xfId="1" applyNumberFormat="1" applyFont="1" applyFill="1" applyBorder="1" applyAlignment="1">
      <alignment horizontal="center" vertical="center"/>
    </xf>
    <xf numFmtId="0" fontId="23" fillId="0" borderId="22" xfId="1" applyFont="1" applyBorder="1" applyAlignment="1">
      <alignment horizontal="left" vertical="center" wrapText="1" indent="1"/>
    </xf>
    <xf numFmtId="0" fontId="22" fillId="3" borderId="1" xfId="1" applyFont="1" applyFill="1" applyBorder="1" applyAlignment="1">
      <alignment horizontal="center" vertical="center" wrapText="1"/>
    </xf>
    <xf numFmtId="14" fontId="27" fillId="0" borderId="8" xfId="0" applyNumberFormat="1" applyFont="1" applyBorder="1" applyAlignment="1" applyProtection="1">
      <alignment horizontal="center" vertical="center" wrapText="1"/>
      <protection locked="0"/>
    </xf>
    <xf numFmtId="3" fontId="11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center" vertical="center" wrapText="1"/>
      <protection locked="0"/>
    </xf>
    <xf numFmtId="3" fontId="28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3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169" fontId="27" fillId="0" borderId="8" xfId="0" applyNumberFormat="1" applyFont="1" applyBorder="1" applyAlignment="1" applyProtection="1">
      <alignment horizontal="center" vertical="center" wrapText="1"/>
      <protection locked="0"/>
    </xf>
    <xf numFmtId="0" fontId="23" fillId="0" borderId="0" xfId="1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1" applyFont="1"/>
    <xf numFmtId="3" fontId="21" fillId="2" borderId="0" xfId="1" applyNumberFormat="1" applyFont="1" applyFill="1" applyAlignment="1">
      <alignment vertical="center"/>
    </xf>
    <xf numFmtId="3" fontId="23" fillId="0" borderId="16" xfId="1" applyNumberFormat="1" applyFont="1" applyBorder="1" applyAlignment="1">
      <alignment horizontal="center" vertical="center"/>
    </xf>
    <xf numFmtId="0" fontId="22" fillId="3" borderId="1" xfId="1" applyFont="1" applyFill="1" applyBorder="1" applyAlignment="1">
      <alignment horizontal="center" vertical="center" wrapText="1"/>
    </xf>
    <xf numFmtId="3" fontId="11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1" applyFont="1" applyBorder="1" applyAlignment="1">
      <alignment horizontal="center" vertical="center"/>
    </xf>
    <xf numFmtId="0" fontId="23" fillId="0" borderId="1" xfId="1" applyFont="1" applyBorder="1" applyAlignment="1">
      <alignment horizontal="left" vertical="center" wrapText="1" indent="1"/>
    </xf>
    <xf numFmtId="3" fontId="23" fillId="0" borderId="1" xfId="1" applyNumberFormat="1" applyFont="1" applyBorder="1" applyAlignment="1">
      <alignment horizontal="center" vertical="center"/>
    </xf>
    <xf numFmtId="171" fontId="23" fillId="0" borderId="1" xfId="1" applyNumberFormat="1" applyFont="1" applyBorder="1" applyAlignment="1">
      <alignment horizontal="center" vertical="center"/>
    </xf>
    <xf numFmtId="0" fontId="27" fillId="5" borderId="8" xfId="21" applyFont="1" applyFill="1" applyBorder="1" applyAlignment="1">
      <alignment horizontal="center" vertical="center" wrapText="1"/>
    </xf>
    <xf numFmtId="169" fontId="27" fillId="5" borderId="8" xfId="0" applyNumberFormat="1" applyFont="1" applyFill="1" applyBorder="1" applyAlignment="1" applyProtection="1">
      <alignment horizontal="center" vertical="center" wrapText="1"/>
      <protection locked="0"/>
    </xf>
    <xf numFmtId="3" fontId="27" fillId="5" borderId="8" xfId="21" applyNumberFormat="1" applyFont="1" applyFill="1" applyBorder="1" applyAlignment="1" applyProtection="1">
      <alignment horizontal="center" vertical="center" wrapText="1"/>
      <protection locked="0"/>
    </xf>
    <xf numFmtId="3" fontId="27" fillId="5" borderId="10" xfId="21" applyNumberFormat="1" applyFont="1" applyFill="1" applyBorder="1" applyAlignment="1">
      <alignment horizontal="center" vertical="center" wrapText="1"/>
    </xf>
    <xf numFmtId="14" fontId="27" fillId="5" borderId="8" xfId="0" applyNumberFormat="1" applyFont="1" applyFill="1" applyBorder="1" applyAlignment="1" applyProtection="1">
      <alignment horizontal="center" vertical="center" wrapText="1"/>
      <protection locked="0"/>
    </xf>
    <xf numFmtId="14" fontId="27" fillId="6" borderId="8" xfId="0" applyNumberFormat="1" applyFont="1" applyFill="1" applyBorder="1" applyAlignment="1" applyProtection="1">
      <alignment horizontal="center" vertical="center" wrapText="1"/>
      <protection locked="0"/>
    </xf>
    <xf numFmtId="3" fontId="27" fillId="5" borderId="8" xfId="0" applyNumberFormat="1" applyFont="1" applyFill="1" applyBorder="1" applyAlignment="1" applyProtection="1">
      <alignment horizontal="center" vertical="center" wrapText="1"/>
      <protection locked="0"/>
    </xf>
    <xf numFmtId="3" fontId="27" fillId="4" borderId="8" xfId="21" applyNumberFormat="1" applyFont="1" applyFill="1" applyBorder="1" applyAlignment="1" applyProtection="1">
      <alignment horizontal="center" vertical="center" wrapText="1"/>
      <protection locked="0"/>
    </xf>
    <xf numFmtId="3" fontId="2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/>
    <xf numFmtId="0" fontId="22" fillId="3" borderId="1" xfId="1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 wrapText="1"/>
    </xf>
    <xf numFmtId="0" fontId="22" fillId="3" borderId="28" xfId="1" applyFont="1" applyFill="1" applyBorder="1" applyAlignment="1">
      <alignment horizontal="center" vertical="center" wrapText="1"/>
    </xf>
    <xf numFmtId="3" fontId="21" fillId="2" borderId="28" xfId="1" applyNumberFormat="1" applyFont="1" applyFill="1" applyBorder="1" applyAlignment="1">
      <alignment horizontal="center" vertical="center"/>
    </xf>
    <xf numFmtId="0" fontId="23" fillId="0" borderId="27" xfId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4" fontId="37" fillId="0" borderId="1" xfId="0" applyNumberFormat="1" applyFont="1" applyBorder="1" applyAlignment="1">
      <alignment horizontal="center" vertical="center" wrapText="1"/>
    </xf>
    <xf numFmtId="3" fontId="37" fillId="0" borderId="1" xfId="0" applyNumberFormat="1" applyFont="1" applyBorder="1" applyAlignment="1">
      <alignment horizontal="center" vertical="center" wrapText="1"/>
    </xf>
    <xf numFmtId="3" fontId="23" fillId="0" borderId="28" xfId="1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3" fontId="37" fillId="0" borderId="1" xfId="0" applyNumberFormat="1" applyFont="1" applyBorder="1" applyAlignment="1">
      <alignment horizontal="center" vertical="center"/>
    </xf>
    <xf numFmtId="0" fontId="23" fillId="0" borderId="29" xfId="1" applyFont="1" applyBorder="1" applyAlignment="1">
      <alignment horizontal="center" vertical="center"/>
    </xf>
    <xf numFmtId="0" fontId="23" fillId="0" borderId="30" xfId="1" applyFont="1" applyBorder="1" applyAlignment="1">
      <alignment horizontal="left" vertical="center" wrapText="1" indent="1"/>
    </xf>
    <xf numFmtId="0" fontId="37" fillId="0" borderId="30" xfId="0" applyFont="1" applyBorder="1" applyAlignment="1">
      <alignment horizontal="center" vertical="center"/>
    </xf>
    <xf numFmtId="3" fontId="37" fillId="0" borderId="30" xfId="0" applyNumberFormat="1" applyFont="1" applyBorder="1" applyAlignment="1">
      <alignment horizontal="center" vertical="center"/>
    </xf>
    <xf numFmtId="3" fontId="23" fillId="0" borderId="30" xfId="1" applyNumberFormat="1" applyFont="1" applyBorder="1" applyAlignment="1">
      <alignment horizontal="center" vertical="center"/>
    </xf>
    <xf numFmtId="3" fontId="23" fillId="0" borderId="31" xfId="1" applyNumberFormat="1" applyFont="1" applyBorder="1" applyAlignment="1">
      <alignment horizontal="center" vertical="center"/>
    </xf>
    <xf numFmtId="0" fontId="23" fillId="4" borderId="1" xfId="1" applyFont="1" applyFill="1" applyBorder="1" applyAlignment="1">
      <alignment horizontal="center" vertical="center"/>
    </xf>
    <xf numFmtId="0" fontId="23" fillId="4" borderId="1" xfId="1" applyFont="1" applyFill="1" applyBorder="1" applyAlignment="1">
      <alignment horizontal="left" vertical="center" wrapText="1" indent="1"/>
    </xf>
    <xf numFmtId="3" fontId="23" fillId="4" borderId="1" xfId="1" applyNumberFormat="1" applyFont="1" applyFill="1" applyBorder="1" applyAlignment="1">
      <alignment horizontal="center" vertical="center"/>
    </xf>
    <xf numFmtId="0" fontId="23" fillId="5" borderId="1" xfId="1" applyFont="1" applyFill="1" applyBorder="1" applyAlignment="1">
      <alignment horizontal="center" vertical="center"/>
    </xf>
    <xf numFmtId="0" fontId="23" fillId="5" borderId="1" xfId="1" applyFont="1" applyFill="1" applyBorder="1" applyAlignment="1">
      <alignment horizontal="left" vertical="center" wrapText="1" indent="1"/>
    </xf>
    <xf numFmtId="3" fontId="23" fillId="5" borderId="1" xfId="1" applyNumberFormat="1" applyFont="1" applyFill="1" applyBorder="1" applyAlignment="1">
      <alignment horizontal="center" vertical="center"/>
    </xf>
    <xf numFmtId="171" fontId="23" fillId="5" borderId="1" xfId="1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 wrapText="1"/>
    </xf>
    <xf numFmtId="0" fontId="23" fillId="5" borderId="2" xfId="1" applyFont="1" applyFill="1" applyBorder="1" applyAlignment="1">
      <alignment horizontal="left" vertical="center" wrapText="1" indent="1"/>
    </xf>
    <xf numFmtId="3" fontId="23" fillId="5" borderId="2" xfId="1" applyNumberFormat="1" applyFont="1" applyFill="1" applyBorder="1" applyAlignment="1">
      <alignment horizontal="center" vertical="center"/>
    </xf>
    <xf numFmtId="171" fontId="23" fillId="5" borderId="2" xfId="1" applyNumberFormat="1" applyFont="1" applyFill="1" applyBorder="1" applyAlignment="1">
      <alignment horizontal="center" vertical="center"/>
    </xf>
    <xf numFmtId="3" fontId="23" fillId="0" borderId="2" xfId="1" applyNumberFormat="1" applyFont="1" applyBorder="1" applyAlignment="1">
      <alignment horizontal="center" vertical="center"/>
    </xf>
    <xf numFmtId="0" fontId="23" fillId="5" borderId="3" xfId="1" applyFont="1" applyFill="1" applyBorder="1" applyAlignment="1">
      <alignment horizontal="center" vertical="center"/>
    </xf>
    <xf numFmtId="0" fontId="23" fillId="5" borderId="3" xfId="1" applyFont="1" applyFill="1" applyBorder="1" applyAlignment="1">
      <alignment horizontal="left" vertical="center" wrapText="1" indent="1"/>
    </xf>
    <xf numFmtId="3" fontId="23" fillId="5" borderId="3" xfId="1" applyNumberFormat="1" applyFont="1" applyFill="1" applyBorder="1" applyAlignment="1">
      <alignment horizontal="center" vertical="center"/>
    </xf>
    <xf numFmtId="171" fontId="23" fillId="5" borderId="3" xfId="1" applyNumberFormat="1" applyFont="1" applyFill="1" applyBorder="1" applyAlignment="1">
      <alignment horizontal="center" vertical="center"/>
    </xf>
    <xf numFmtId="0" fontId="23" fillId="4" borderId="0" xfId="1" applyFont="1" applyFill="1" applyBorder="1" applyAlignment="1">
      <alignment horizontal="center" vertical="center"/>
    </xf>
    <xf numFmtId="0" fontId="23" fillId="4" borderId="0" xfId="1" applyFont="1" applyFill="1" applyBorder="1" applyAlignment="1">
      <alignment horizontal="left" vertical="center" wrapText="1" indent="1"/>
    </xf>
    <xf numFmtId="3" fontId="23" fillId="4" borderId="0" xfId="1" applyNumberFormat="1" applyFont="1" applyFill="1" applyBorder="1" applyAlignment="1">
      <alignment horizontal="center" vertical="center"/>
    </xf>
    <xf numFmtId="171" fontId="23" fillId="4" borderId="0" xfId="1" applyNumberFormat="1" applyFont="1" applyFill="1" applyBorder="1" applyAlignment="1">
      <alignment horizontal="center" vertical="center"/>
    </xf>
    <xf numFmtId="0" fontId="0" fillId="0" borderId="0" xfId="0" applyBorder="1"/>
    <xf numFmtId="0" fontId="23" fillId="0" borderId="1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left" vertical="center" wrapText="1" indent="1"/>
    </xf>
    <xf numFmtId="3" fontId="23" fillId="0" borderId="1" xfId="1" applyNumberFormat="1" applyFont="1" applyFill="1" applyBorder="1" applyAlignment="1">
      <alignment horizontal="center" vertical="center"/>
    </xf>
    <xf numFmtId="171" fontId="23" fillId="0" borderId="1" xfId="1" applyNumberFormat="1" applyFont="1" applyFill="1" applyBorder="1" applyAlignment="1">
      <alignment horizontal="center" vertical="center"/>
    </xf>
    <xf numFmtId="0" fontId="0" fillId="0" borderId="0" xfId="0" applyFill="1"/>
    <xf numFmtId="4" fontId="23" fillId="0" borderId="1" xfId="1" applyNumberFormat="1" applyFont="1" applyFill="1" applyBorder="1" applyAlignment="1">
      <alignment horizontal="center" vertical="center"/>
    </xf>
    <xf numFmtId="3" fontId="28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2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27" fillId="0" borderId="1" xfId="21" applyFont="1" applyFill="1" applyBorder="1" applyAlignment="1" applyProtection="1">
      <alignment horizontal="center" vertical="center" wrapText="1"/>
      <protection locked="0"/>
    </xf>
    <xf numFmtId="0" fontId="27" fillId="0" borderId="1" xfId="21" applyFont="1" applyFill="1" applyBorder="1" applyAlignment="1">
      <alignment horizontal="center" vertical="center" wrapText="1"/>
    </xf>
    <xf numFmtId="3" fontId="27" fillId="0" borderId="1" xfId="21" applyNumberFormat="1" applyFont="1" applyFill="1" applyBorder="1" applyAlignment="1" applyProtection="1">
      <alignment horizontal="center" vertical="center" wrapText="1"/>
      <protection locked="0"/>
    </xf>
    <xf numFmtId="3" fontId="27" fillId="0" borderId="1" xfId="0" applyNumberFormat="1" applyFont="1" applyFill="1" applyBorder="1" applyAlignment="1">
      <alignment horizontal="center" vertical="center" wrapText="1"/>
    </xf>
    <xf numFmtId="3" fontId="27" fillId="0" borderId="1" xfId="21" applyNumberFormat="1" applyFont="1" applyFill="1" applyBorder="1" applyAlignment="1">
      <alignment horizontal="center" vertical="center" wrapText="1"/>
    </xf>
    <xf numFmtId="3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169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Protection="1">
      <protection locked="0"/>
    </xf>
    <xf numFmtId="3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27" fillId="0" borderId="1" xfId="0" applyNumberFormat="1" applyFont="1" applyFill="1" applyBorder="1" applyAlignment="1">
      <alignment horizontal="center" vertical="center"/>
    </xf>
    <xf numFmtId="169" fontId="27" fillId="0" borderId="1" xfId="21" applyNumberFormat="1" applyFont="1" applyFill="1" applyBorder="1" applyAlignment="1" applyProtection="1">
      <alignment horizontal="center" vertical="center" wrapText="1"/>
      <protection locked="0"/>
    </xf>
    <xf numFmtId="1" fontId="27" fillId="0" borderId="1" xfId="21" applyNumberFormat="1" applyFont="1" applyFill="1" applyBorder="1" applyAlignment="1" applyProtection="1">
      <alignment horizontal="center" vertical="center" wrapText="1"/>
      <protection locked="0"/>
    </xf>
    <xf numFmtId="14" fontId="27" fillId="0" borderId="1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4" borderId="1" xfId="0" applyFont="1" applyFill="1" applyBorder="1" applyAlignment="1">
      <alignment horizontal="center" vertical="center" wrapText="1"/>
    </xf>
    <xf numFmtId="14" fontId="11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11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11" fillId="4" borderId="14" xfId="0" applyNumberFormat="1" applyFont="1" applyFill="1" applyBorder="1" applyAlignment="1" applyProtection="1">
      <alignment horizontal="center" vertical="center" wrapText="1"/>
      <protection locked="0"/>
    </xf>
    <xf numFmtId="14" fontId="11" fillId="4" borderId="6" xfId="0" applyNumberFormat="1" applyFont="1" applyFill="1" applyBorder="1" applyAlignment="1" applyProtection="1">
      <alignment horizontal="center" vertical="center" wrapText="1"/>
      <protection locked="0"/>
    </xf>
    <xf numFmtId="1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11" fillId="3" borderId="12" xfId="0" applyNumberFormat="1" applyFont="1" applyFill="1" applyBorder="1" applyAlignment="1" applyProtection="1">
      <alignment horizontal="center" vertical="center" wrapText="1"/>
      <protection locked="0"/>
    </xf>
    <xf numFmtId="3" fontId="11" fillId="3" borderId="11" xfId="0" applyNumberFormat="1" applyFont="1" applyFill="1" applyBorder="1" applyAlignment="1" applyProtection="1">
      <alignment horizontal="center" vertical="center" wrapText="1"/>
      <protection locked="0"/>
    </xf>
    <xf numFmtId="3" fontId="11" fillId="3" borderId="5" xfId="1" applyNumberFormat="1" applyFont="1" applyFill="1" applyBorder="1" applyAlignment="1" applyProtection="1">
      <alignment horizontal="center" vertical="center" wrapText="1"/>
      <protection locked="0"/>
    </xf>
    <xf numFmtId="3" fontId="11" fillId="3" borderId="20" xfId="1" applyNumberFormat="1" applyFont="1" applyFill="1" applyBorder="1" applyAlignment="1" applyProtection="1">
      <alignment horizontal="center" vertical="center" wrapText="1"/>
      <protection locked="0"/>
    </xf>
    <xf numFmtId="3" fontId="11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11" fillId="3" borderId="12" xfId="1" applyNumberFormat="1" applyFont="1" applyFill="1" applyBorder="1" applyAlignment="1" applyProtection="1">
      <alignment horizontal="center" vertical="center" wrapText="1"/>
      <protection locked="0"/>
    </xf>
    <xf numFmtId="3" fontId="11" fillId="3" borderId="13" xfId="1" applyNumberFormat="1" applyFont="1" applyFill="1" applyBorder="1" applyAlignment="1" applyProtection="1">
      <alignment horizontal="center" vertical="center" wrapText="1"/>
      <protection locked="0"/>
    </xf>
    <xf numFmtId="3" fontId="11" fillId="3" borderId="11" xfId="1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>
      <alignment horizontal="center" vertical="center"/>
    </xf>
    <xf numFmtId="0" fontId="25" fillId="0" borderId="0" xfId="1" applyFont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/>
    </xf>
    <xf numFmtId="0" fontId="22" fillId="3" borderId="1" xfId="1" applyFont="1" applyFill="1" applyBorder="1" applyAlignment="1">
      <alignment horizontal="center" vertical="center"/>
    </xf>
    <xf numFmtId="0" fontId="21" fillId="2" borderId="27" xfId="1" applyFont="1" applyFill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22" fillId="3" borderId="25" xfId="1" applyFont="1" applyFill="1" applyBorder="1" applyAlignment="1">
      <alignment horizontal="center" vertical="center" wrapText="1"/>
    </xf>
    <xf numFmtId="0" fontId="22" fillId="3" borderId="24" xfId="1" applyFont="1" applyFill="1" applyBorder="1" applyAlignment="1">
      <alignment horizontal="center" vertical="center" wrapText="1"/>
    </xf>
    <xf numFmtId="0" fontId="22" fillId="3" borderId="27" xfId="1" applyFont="1" applyFill="1" applyBorder="1" applyAlignment="1">
      <alignment horizontal="center" vertical="center" wrapText="1"/>
    </xf>
    <xf numFmtId="0" fontId="22" fillId="3" borderId="25" xfId="1" applyFont="1" applyFill="1" applyBorder="1" applyAlignment="1">
      <alignment horizontal="center" vertical="center"/>
    </xf>
    <xf numFmtId="0" fontId="22" fillId="3" borderId="26" xfId="1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14" fontId="20" fillId="0" borderId="0" xfId="0" applyNumberFormat="1" applyFont="1" applyAlignment="1" applyProtection="1">
      <alignment horizontal="center" vertical="center"/>
      <protection locked="0"/>
    </xf>
    <xf numFmtId="0" fontId="22" fillId="3" borderId="2" xfId="1" applyFont="1" applyFill="1" applyBorder="1" applyAlignment="1">
      <alignment horizontal="center" vertical="center" wrapText="1"/>
    </xf>
    <xf numFmtId="0" fontId="22" fillId="3" borderId="3" xfId="1" applyFont="1" applyFill="1" applyBorder="1" applyAlignment="1">
      <alignment horizontal="center" vertical="center" wrapText="1"/>
    </xf>
    <xf numFmtId="0" fontId="22" fillId="3" borderId="2" xfId="1" applyFont="1" applyFill="1" applyBorder="1" applyAlignment="1">
      <alignment horizontal="center" vertical="center"/>
    </xf>
    <xf numFmtId="0" fontId="22" fillId="3" borderId="3" xfId="1" applyFont="1" applyFill="1" applyBorder="1" applyAlignment="1">
      <alignment horizontal="center" vertical="center"/>
    </xf>
  </cellXfs>
  <cellStyles count="63">
    <cellStyle name="_КР1046-1047-1050 общий 18 графа на 24 марта_Cелектор асал_балиқ._Жами озик-овкат кредит декабр" xfId="32" xr:uid="{00000000-0005-0000-0000-000000000000}"/>
    <cellStyle name="_КР1046-1047-1050 общий 18 графа на 24 марта_выдача_2011-2015_1" xfId="30" xr:uid="{00000000-0005-0000-0000-000001000000}"/>
    <cellStyle name="_КР1046-1047-1050 общий 18 графа на 24 марта_выдача_2011-2015_1_Хоразм туман_Копия 1474 илова  01.01.2012 ўтган йилга нисбати" xfId="31" xr:uid="{00000000-0005-0000-0000-000002000000}"/>
    <cellStyle name="_Дустлик 15,09,06 мониторинг" xfId="29" xr:uid="{00000000-0005-0000-0000-000003000000}"/>
    <cellStyle name="_Дустлик 15,09,06 мониторинг 3" xfId="26" xr:uid="{00000000-0005-0000-0000-000004000000}"/>
    <cellStyle name="20% - Accent2 2 2 2" xfId="2" xr:uid="{00000000-0005-0000-0000-000005000000}"/>
    <cellStyle name="Обычный" xfId="0" builtinId="0"/>
    <cellStyle name="Обычный 10" xfId="40" xr:uid="{00000000-0005-0000-0000-000007000000}"/>
    <cellStyle name="Обычный 10 10" xfId="38" xr:uid="{00000000-0005-0000-0000-000008000000}"/>
    <cellStyle name="Обычный 11" xfId="44" xr:uid="{00000000-0005-0000-0000-000009000000}"/>
    <cellStyle name="Обычный 11 2 2" xfId="37" xr:uid="{00000000-0005-0000-0000-00000A000000}"/>
    <cellStyle name="Обычный 12 2 2" xfId="41" xr:uid="{00000000-0005-0000-0000-00000B000000}"/>
    <cellStyle name="Обычный 16 2" xfId="22" xr:uid="{00000000-0005-0000-0000-00000C000000}"/>
    <cellStyle name="Обычный 16 3" xfId="1" xr:uid="{00000000-0005-0000-0000-00000D000000}"/>
    <cellStyle name="Обычный 18 4" xfId="48" xr:uid="{00000000-0005-0000-0000-00000E000000}"/>
    <cellStyle name="Обычный 18 4 2" xfId="35" xr:uid="{00000000-0005-0000-0000-00000F000000}"/>
    <cellStyle name="Обычный 2" xfId="5" xr:uid="{00000000-0005-0000-0000-000010000000}"/>
    <cellStyle name="Обычный 2 10" xfId="8" xr:uid="{00000000-0005-0000-0000-000011000000}"/>
    <cellStyle name="Обычный 2 10 10" xfId="27" xr:uid="{00000000-0005-0000-0000-000012000000}"/>
    <cellStyle name="Обычный 2 10 10 2" xfId="51" xr:uid="{00000000-0005-0000-0000-000013000000}"/>
    <cellStyle name="Обычный 2 10 2" xfId="53" xr:uid="{00000000-0005-0000-0000-000014000000}"/>
    <cellStyle name="Обычный 2 19" xfId="9" xr:uid="{00000000-0005-0000-0000-000015000000}"/>
    <cellStyle name="Обычный 2 2" xfId="10" xr:uid="{00000000-0005-0000-0000-000016000000}"/>
    <cellStyle name="Обычный 2 2 10" xfId="56" xr:uid="{00000000-0005-0000-0000-000017000000}"/>
    <cellStyle name="Обычный 2 2 13 2" xfId="54" xr:uid="{00000000-0005-0000-0000-000018000000}"/>
    <cellStyle name="Обычный 2 2 2" xfId="11" xr:uid="{00000000-0005-0000-0000-000019000000}"/>
    <cellStyle name="Обычный 2 2 2 3 2" xfId="12" xr:uid="{00000000-0005-0000-0000-00001A000000}"/>
    <cellStyle name="Обычный 2 2 3 2" xfId="3" xr:uid="{00000000-0005-0000-0000-00001B000000}"/>
    <cellStyle name="Обычный 2 3" xfId="13" xr:uid="{00000000-0005-0000-0000-00001C000000}"/>
    <cellStyle name="Обычный 2 4 3 4 2 2 2" xfId="14" xr:uid="{00000000-0005-0000-0000-00001D000000}"/>
    <cellStyle name="Обычный 2 5" xfId="34" xr:uid="{00000000-0005-0000-0000-00001E000000}"/>
    <cellStyle name="Обычный 2 5 2 2 2 2 2" xfId="43" xr:uid="{00000000-0005-0000-0000-00001F000000}"/>
    <cellStyle name="Обычный 2 7" xfId="15" xr:uid="{00000000-0005-0000-0000-000020000000}"/>
    <cellStyle name="Обычный 2 9 2" xfId="23" xr:uid="{00000000-0005-0000-0000-000021000000}"/>
    <cellStyle name="Обычный 2 9 2 2" xfId="42" xr:uid="{00000000-0005-0000-0000-000022000000}"/>
    <cellStyle name="Обычный 2 9 6" xfId="36" xr:uid="{00000000-0005-0000-0000-000023000000}"/>
    <cellStyle name="Обычный 2_свод" xfId="16" xr:uid="{00000000-0005-0000-0000-000024000000}"/>
    <cellStyle name="Обычный 20" xfId="39" xr:uid="{00000000-0005-0000-0000-000025000000}"/>
    <cellStyle name="Обычный 24" xfId="47" xr:uid="{00000000-0005-0000-0000-000026000000}"/>
    <cellStyle name="Обычный 24 4" xfId="62" xr:uid="{00000000-0005-0000-0000-000027000000}"/>
    <cellStyle name="Обычный 3" xfId="59" xr:uid="{00000000-0005-0000-0000-000028000000}"/>
    <cellStyle name="Обычный 3 11 2 3 2 2 2" xfId="25" xr:uid="{00000000-0005-0000-0000-000029000000}"/>
    <cellStyle name="Обычный 3 12" xfId="49" xr:uid="{00000000-0005-0000-0000-00002A000000}"/>
    <cellStyle name="Обычный 3 2" xfId="17" xr:uid="{00000000-0005-0000-0000-00002B000000}"/>
    <cellStyle name="Обычный 3 3" xfId="28" xr:uid="{00000000-0005-0000-0000-00002C000000}"/>
    <cellStyle name="Обычный 3 4" xfId="61" xr:uid="{00000000-0005-0000-0000-00002D000000}"/>
    <cellStyle name="Обычный 3 5" xfId="60" xr:uid="{00000000-0005-0000-0000-00002E000000}"/>
    <cellStyle name="Обычный 4" xfId="18" xr:uid="{00000000-0005-0000-0000-00002F000000}"/>
    <cellStyle name="Обычный 5 2" xfId="6" xr:uid="{00000000-0005-0000-0000-000030000000}"/>
    <cellStyle name="Обычный 6" xfId="33" xr:uid="{00000000-0005-0000-0000-000031000000}"/>
    <cellStyle name="Обычный 6 6" xfId="55" xr:uid="{00000000-0005-0000-0000-000032000000}"/>
    <cellStyle name="Обычный 72" xfId="50" xr:uid="{00000000-0005-0000-0000-000033000000}"/>
    <cellStyle name="Обычный 75" xfId="21" xr:uid="{00000000-0005-0000-0000-000034000000}"/>
    <cellStyle name="Обычный 77" xfId="24" xr:uid="{00000000-0005-0000-0000-000035000000}"/>
    <cellStyle name="Обычный 80" xfId="52" xr:uid="{00000000-0005-0000-0000-000036000000}"/>
    <cellStyle name="Обычный 81" xfId="45" xr:uid="{00000000-0005-0000-0000-000037000000}"/>
    <cellStyle name="Обычный 94" xfId="46" xr:uid="{00000000-0005-0000-0000-000038000000}"/>
    <cellStyle name="Стиль 1" xfId="19" xr:uid="{00000000-0005-0000-0000-000039000000}"/>
    <cellStyle name="Финансовый 10 3 2" xfId="20" xr:uid="{00000000-0005-0000-0000-00003A000000}"/>
    <cellStyle name="Финансовый 12 4" xfId="57" xr:uid="{00000000-0005-0000-0000-00003B000000}"/>
    <cellStyle name="Финансовый 2" xfId="7" xr:uid="{00000000-0005-0000-0000-00003C000000}"/>
    <cellStyle name="Финансовый 3" xfId="58" xr:uid="{00000000-0005-0000-0000-00003D000000}"/>
    <cellStyle name="Финансовый 5 2" xfId="4" xr:uid="{00000000-0005-0000-0000-00003E000000}"/>
  </cellStyles>
  <dxfs count="3">
    <dxf>
      <font>
        <color rgb="FF9C0006"/>
      </font>
      <fill>
        <patternFill>
          <bgColor rgb="FFFFC7CE"/>
        </patternFill>
      </fill>
    </dxf>
    <dxf>
      <font>
        <b/>
        <color theme="1"/>
      </font>
      <border>
        <bottom/>
        <vertical/>
        <horizontal/>
      </border>
    </dxf>
    <dxf>
      <font>
        <b val="0"/>
        <i val="0"/>
        <strike val="0"/>
        <u val="none"/>
        <sz val="16"/>
        <color theme="1"/>
      </font>
      <fill>
        <patternFill>
          <bgColor theme="9" tint="0.79998168889431442"/>
        </patternFill>
      </fill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</dxfs>
  <tableStyles count="1" defaultTableStyle="TableStyleMedium2" defaultPivotStyle="PivotStyleLight16">
    <tableStyle name="SlicerStyleLight2 2" pivot="0" table="0" count="10" xr9:uid="{00000000-0011-0000-FFFF-FFFF00000000}">
      <tableStyleElement type="wholeTable" dxfId="2"/>
      <tableStyleElement type="headerRow" dxfId="1"/>
    </tableStyle>
  </tableStyles>
  <colors>
    <mruColors>
      <color rgb="FFEAF9FC"/>
      <color rgb="FFF8FDFE"/>
      <color rgb="FFD8F9FC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9389629810485"/>
              <bgColor theme="9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2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>
    <tabColor rgb="FF00B0F0"/>
    <pageSetUpPr fitToPage="1"/>
  </sheetPr>
  <dimension ref="A1:AH50"/>
  <sheetViews>
    <sheetView showZeros="0" tabSelected="1" view="pageBreakPreview" zoomScale="55" zoomScaleNormal="100" zoomScaleSheetLayoutView="55" workbookViewId="0">
      <pane xSplit="7" ySplit="6" topLeftCell="N29" activePane="bottomRight" state="frozen"/>
      <selection activeCell="E18" sqref="E18"/>
      <selection pane="topRight" activeCell="E18" sqref="E18"/>
      <selection pane="bottomLeft" activeCell="E18" sqref="E18"/>
      <selection pane="bottomRight" activeCell="F38" sqref="F38"/>
    </sheetView>
  </sheetViews>
  <sheetFormatPr defaultColWidth="9.140625" defaultRowHeight="15" customHeight="1" outlineLevelCol="1" x14ac:dyDescent="0.25"/>
  <cols>
    <col min="3" max="3" width="9.85546875" customWidth="1"/>
    <col min="4" max="4" width="15.28515625" customWidth="1"/>
    <col min="5" max="5" width="14.5703125" customWidth="1"/>
    <col min="6" max="6" width="45.7109375" customWidth="1"/>
    <col min="7" max="7" width="49.85546875" customWidth="1"/>
    <col min="8" max="9" width="50.42578125" hidden="1" customWidth="1" outlineLevel="1"/>
    <col min="10" max="10" width="17.42578125" customWidth="1" collapsed="1"/>
    <col min="11" max="11" width="29.85546875" customWidth="1"/>
    <col min="12" max="12" width="22.28515625" customWidth="1"/>
    <col min="13" max="13" width="19" style="104" customWidth="1"/>
    <col min="14" max="16" width="16.42578125" customWidth="1" outlineLevel="1"/>
    <col min="17" max="19" width="20.85546875" hidden="1" customWidth="1" outlineLevel="1"/>
    <col min="20" max="20" width="23.28515625" customWidth="1"/>
    <col min="21" max="23" width="21.42578125" customWidth="1"/>
    <col min="24" max="24" width="13.42578125" customWidth="1"/>
    <col min="25" max="25" width="14.7109375" customWidth="1"/>
    <col min="26" max="28" width="14.7109375" hidden="1" customWidth="1"/>
    <col min="29" max="29" width="19.28515625" hidden="1" customWidth="1"/>
    <col min="30" max="31" width="19.28515625" customWidth="1"/>
    <col min="32" max="32" width="25.28515625" style="104" customWidth="1"/>
    <col min="33" max="33" width="25.28515625" customWidth="1"/>
  </cols>
  <sheetData>
    <row r="1" spans="1:33" ht="111.75" customHeight="1" x14ac:dyDescent="0.25">
      <c r="C1" s="140" t="s">
        <v>3781</v>
      </c>
      <c r="D1" s="141"/>
      <c r="E1" s="141"/>
      <c r="F1" s="141"/>
      <c r="G1" s="141"/>
      <c r="H1" s="141"/>
      <c r="I1" s="141"/>
      <c r="J1" s="141"/>
      <c r="K1" s="141"/>
      <c r="L1" s="141"/>
      <c r="M1" s="142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2"/>
      <c r="AG1" s="141"/>
    </row>
    <row r="2" spans="1:33" ht="18.75" x14ac:dyDescent="0.3">
      <c r="C2" s="1"/>
      <c r="D2" s="1"/>
      <c r="E2" s="1"/>
      <c r="F2" s="1">
        <v>1</v>
      </c>
      <c r="G2" s="1">
        <v>2</v>
      </c>
      <c r="H2" s="1">
        <v>1</v>
      </c>
      <c r="I2" s="1">
        <v>2</v>
      </c>
      <c r="J2" s="1">
        <v>3</v>
      </c>
      <c r="K2" s="1">
        <v>4</v>
      </c>
      <c r="L2" s="1"/>
      <c r="M2" s="116"/>
      <c r="N2" s="1">
        <v>5</v>
      </c>
      <c r="O2" s="1">
        <v>6</v>
      </c>
      <c r="P2" s="1">
        <v>7</v>
      </c>
      <c r="Q2" s="1">
        <v>8</v>
      </c>
      <c r="R2" s="1">
        <v>9</v>
      </c>
      <c r="S2" s="1">
        <v>10</v>
      </c>
      <c r="T2" s="1">
        <v>11</v>
      </c>
      <c r="U2" s="1">
        <v>12</v>
      </c>
      <c r="V2" s="1">
        <v>13</v>
      </c>
      <c r="W2" s="1">
        <v>14</v>
      </c>
      <c r="X2" s="1">
        <v>15</v>
      </c>
      <c r="Y2" s="1">
        <v>16</v>
      </c>
      <c r="Z2" s="1">
        <v>17</v>
      </c>
      <c r="AA2" s="1">
        <v>18</v>
      </c>
      <c r="AB2" s="1">
        <v>19</v>
      </c>
      <c r="AC2" s="1">
        <v>20</v>
      </c>
      <c r="AD2" s="1">
        <v>21</v>
      </c>
      <c r="AE2" s="1">
        <v>22</v>
      </c>
      <c r="AF2" s="116"/>
      <c r="AG2" s="1"/>
    </row>
    <row r="3" spans="1:33" ht="50.45" customHeight="1" x14ac:dyDescent="0.25">
      <c r="C3" s="132" t="s">
        <v>10</v>
      </c>
      <c r="D3" s="132" t="s">
        <v>11</v>
      </c>
      <c r="E3" s="132" t="s">
        <v>12</v>
      </c>
      <c r="F3" s="132" t="s">
        <v>1451</v>
      </c>
      <c r="G3" s="132" t="s">
        <v>13</v>
      </c>
      <c r="H3" s="132" t="s">
        <v>3760</v>
      </c>
      <c r="I3" s="132" t="s">
        <v>3761</v>
      </c>
      <c r="J3" s="132" t="s">
        <v>50</v>
      </c>
      <c r="K3" s="132" t="s">
        <v>524</v>
      </c>
      <c r="L3" s="126" t="s">
        <v>3795</v>
      </c>
      <c r="M3" s="136" t="s">
        <v>3794</v>
      </c>
      <c r="N3" s="135" t="s">
        <v>1</v>
      </c>
      <c r="O3" s="135"/>
      <c r="P3" s="135"/>
      <c r="Q3" s="132" t="s">
        <v>2</v>
      </c>
      <c r="R3" s="132"/>
      <c r="S3" s="132"/>
      <c r="T3" s="151" t="s">
        <v>51</v>
      </c>
      <c r="U3" s="154" t="s">
        <v>14</v>
      </c>
      <c r="V3" s="155"/>
      <c r="W3" s="155"/>
      <c r="X3" s="156"/>
      <c r="Y3" s="133" t="s">
        <v>1080</v>
      </c>
      <c r="Z3" s="144" t="s">
        <v>522</v>
      </c>
      <c r="AA3" s="145"/>
      <c r="AB3" s="146"/>
      <c r="AC3" s="131" t="s">
        <v>2127</v>
      </c>
      <c r="AD3" s="127" t="s">
        <v>2129</v>
      </c>
      <c r="AE3" s="128"/>
      <c r="AF3" s="139" t="s">
        <v>3796</v>
      </c>
      <c r="AG3" s="131" t="s">
        <v>15</v>
      </c>
    </row>
    <row r="4" spans="1:33" ht="44.25" customHeight="1" x14ac:dyDescent="0.25">
      <c r="C4" s="132"/>
      <c r="D4" s="132"/>
      <c r="E4" s="132"/>
      <c r="F4" s="132"/>
      <c r="G4" s="132"/>
      <c r="H4" s="132"/>
      <c r="I4" s="132"/>
      <c r="J4" s="132"/>
      <c r="K4" s="132"/>
      <c r="L4" s="126"/>
      <c r="M4" s="137"/>
      <c r="N4" s="135" t="s">
        <v>16</v>
      </c>
      <c r="O4" s="135" t="s">
        <v>17</v>
      </c>
      <c r="P4" s="135" t="s">
        <v>18</v>
      </c>
      <c r="Q4" s="132" t="s">
        <v>52</v>
      </c>
      <c r="R4" s="132" t="s">
        <v>53</v>
      </c>
      <c r="S4" s="132" t="s">
        <v>54</v>
      </c>
      <c r="T4" s="152"/>
      <c r="U4" s="147" t="s">
        <v>55</v>
      </c>
      <c r="V4" s="149" t="s">
        <v>19</v>
      </c>
      <c r="W4" s="150"/>
      <c r="X4" s="147" t="s">
        <v>1432</v>
      </c>
      <c r="Y4" s="143"/>
      <c r="Z4" s="133" t="s">
        <v>3</v>
      </c>
      <c r="AA4" s="133" t="s">
        <v>4</v>
      </c>
      <c r="AB4" s="133" t="s">
        <v>1079</v>
      </c>
      <c r="AC4" s="131"/>
      <c r="AD4" s="129"/>
      <c r="AE4" s="130"/>
      <c r="AF4" s="139"/>
      <c r="AG4" s="131"/>
    </row>
    <row r="5" spans="1:33" ht="71.25" customHeight="1" x14ac:dyDescent="0.25">
      <c r="C5" s="132"/>
      <c r="D5" s="132"/>
      <c r="E5" s="132"/>
      <c r="F5" s="132"/>
      <c r="G5" s="132"/>
      <c r="H5" s="132"/>
      <c r="I5" s="132"/>
      <c r="J5" s="132"/>
      <c r="K5" s="132"/>
      <c r="L5" s="126"/>
      <c r="M5" s="138"/>
      <c r="N5" s="135"/>
      <c r="O5" s="135"/>
      <c r="P5" s="135"/>
      <c r="Q5" s="132"/>
      <c r="R5" s="132"/>
      <c r="S5" s="132"/>
      <c r="T5" s="153"/>
      <c r="U5" s="148"/>
      <c r="V5" s="35" t="s">
        <v>56</v>
      </c>
      <c r="W5" s="35" t="s">
        <v>57</v>
      </c>
      <c r="X5" s="148"/>
      <c r="Y5" s="134"/>
      <c r="Z5" s="134"/>
      <c r="AA5" s="134"/>
      <c r="AB5" s="134"/>
      <c r="AC5" s="131"/>
      <c r="AD5" s="39" t="s">
        <v>2130</v>
      </c>
      <c r="AE5" s="39" t="s">
        <v>2126</v>
      </c>
      <c r="AF5" s="139"/>
      <c r="AG5" s="131"/>
    </row>
    <row r="6" spans="1:33" ht="35.25" customHeight="1" x14ac:dyDescent="0.25">
      <c r="C6" s="38" t="s">
        <v>47</v>
      </c>
      <c r="D6" s="38" t="s">
        <v>47</v>
      </c>
      <c r="E6" s="38" t="s">
        <v>47</v>
      </c>
      <c r="F6" s="36" t="str">
        <f>+CONCATENATE("Жами ",SUBTOTAL(3,F7:F44756)," та лойиҳа")</f>
        <v>Жами 41 та лойиҳа</v>
      </c>
      <c r="G6" s="38" t="s">
        <v>47</v>
      </c>
      <c r="H6" s="38"/>
      <c r="I6" s="38"/>
      <c r="J6" s="38" t="s">
        <v>47</v>
      </c>
      <c r="K6" s="38" t="s">
        <v>47</v>
      </c>
      <c r="L6" s="37">
        <f>+SUBTOTAL(3,L7:L72983)</f>
        <v>42</v>
      </c>
      <c r="M6" s="117">
        <f>+SUBTOTAL(3,M7:M72983)</f>
        <v>42</v>
      </c>
      <c r="N6" s="37">
        <f>+SUBTOTAL(3,N7:N72983)</f>
        <v>42</v>
      </c>
      <c r="O6" s="106" t="s">
        <v>47</v>
      </c>
      <c r="P6" s="106">
        <f>+SUBTOTAL(9,P7:P72983)</f>
        <v>59080</v>
      </c>
      <c r="Q6" s="37">
        <f>+SUBTOTAL(9,Q7:Q72983)</f>
        <v>0</v>
      </c>
      <c r="R6" s="37">
        <f>+SUBTOTAL(9,R7:R72983)</f>
        <v>0</v>
      </c>
      <c r="S6" s="37">
        <f>+SUBTOTAL(9,S7:S72983)</f>
        <v>0</v>
      </c>
      <c r="T6" s="37">
        <f>+SUBTOTAL(9,T7:T72983)</f>
        <v>251102.76</v>
      </c>
      <c r="U6" s="37">
        <f>+SUBTOTAL(9,U7:U72983)</f>
        <v>230318</v>
      </c>
      <c r="V6" s="37">
        <f>+SUBTOTAL(9,V7:V72983)</f>
        <v>14445</v>
      </c>
      <c r="W6" s="37">
        <f>+SUBTOTAL(9,W7:W72983)</f>
        <v>560</v>
      </c>
      <c r="X6" s="37">
        <f>+SUBTOTAL(9,X7:X72983)</f>
        <v>0</v>
      </c>
      <c r="Y6" s="37">
        <f>+SUBTOTAL(9,Y7:Y72983)</f>
        <v>560</v>
      </c>
      <c r="Z6" s="37">
        <f>+SUBTOTAL(9,Z7:Z72983)</f>
        <v>493</v>
      </c>
      <c r="AA6" s="37">
        <f>+SUBTOTAL(9,AA7:AA72983)</f>
        <v>36</v>
      </c>
      <c r="AB6" s="37">
        <f>+SUBTOTAL(9,AB7:AB72983)</f>
        <v>31</v>
      </c>
      <c r="AC6" s="37">
        <f>+SUBTOTAL(3,AC7:AC72983)</f>
        <v>41</v>
      </c>
      <c r="AD6" s="107">
        <f>+SUBTOTAL(3,AD7:AD72983)</f>
        <v>41</v>
      </c>
      <c r="AE6" s="107">
        <f>+SUBTOTAL(3,AE7:AE72983)</f>
        <v>41</v>
      </c>
      <c r="AF6" s="118"/>
      <c r="AG6" s="38" t="s">
        <v>47</v>
      </c>
    </row>
    <row r="7" spans="1:33" s="104" customFormat="1" ht="41.25" customHeight="1" x14ac:dyDescent="0.25">
      <c r="A7" s="104" t="s">
        <v>2425</v>
      </c>
      <c r="B7" s="104" t="s">
        <v>2128</v>
      </c>
      <c r="C7" s="108">
        <f>+SUBTOTAL(3,$F$7:F7)</f>
        <v>1</v>
      </c>
      <c r="D7" s="108" t="s">
        <v>174</v>
      </c>
      <c r="E7" s="109" t="s">
        <v>180</v>
      </c>
      <c r="F7" s="110" t="s">
        <v>1132</v>
      </c>
      <c r="G7" s="110" t="s">
        <v>43</v>
      </c>
      <c r="H7" s="110" t="str">
        <f t="shared" ref="H7:H19" si="0">+CONCATENATE(F7," ",G7)</f>
        <v>"AZIYA SUN STAR" МЧЖ Мебел ишлаб чиқаришни ташкил этиш</v>
      </c>
      <c r="I7" s="110"/>
      <c r="J7" s="109" t="s">
        <v>20</v>
      </c>
      <c r="K7" s="109" t="s">
        <v>1386</v>
      </c>
      <c r="L7" s="109" t="s">
        <v>3797</v>
      </c>
      <c r="M7" s="109">
        <v>308378758</v>
      </c>
      <c r="N7" s="109" t="s">
        <v>3789</v>
      </c>
      <c r="O7" s="109">
        <v>500</v>
      </c>
      <c r="P7" s="111">
        <v>450</v>
      </c>
      <c r="Q7" s="111"/>
      <c r="R7" s="111"/>
      <c r="S7" s="111"/>
      <c r="T7" s="112">
        <f t="shared" ref="T7:T23" si="1">+U7+V7+W7*11.321+X7*11.321</f>
        <v>1000</v>
      </c>
      <c r="U7" s="111">
        <v>1000</v>
      </c>
      <c r="V7" s="111">
        <v>0</v>
      </c>
      <c r="W7" s="111">
        <v>0</v>
      </c>
      <c r="X7" s="111">
        <v>0</v>
      </c>
      <c r="Y7" s="113">
        <f t="shared" ref="Y7:Y23" si="2">+Z7+AA7+AB7</f>
        <v>5</v>
      </c>
      <c r="Z7" s="111">
        <v>5</v>
      </c>
      <c r="AA7" s="114"/>
      <c r="AB7" s="114"/>
      <c r="AC7" s="115">
        <v>44682</v>
      </c>
      <c r="AD7" s="115">
        <v>44682</v>
      </c>
      <c r="AE7" s="114" t="s">
        <v>3800</v>
      </c>
      <c r="AF7" s="109" t="s">
        <v>3799</v>
      </c>
      <c r="AG7" s="109" t="s">
        <v>8</v>
      </c>
    </row>
    <row r="8" spans="1:33" s="104" customFormat="1" ht="41.25" customHeight="1" x14ac:dyDescent="0.25">
      <c r="A8" s="104" t="s">
        <v>2426</v>
      </c>
      <c r="B8" s="104" t="s">
        <v>2128</v>
      </c>
      <c r="C8" s="108">
        <f>+SUBTOTAL(3,$F$7:F8)</f>
        <v>2</v>
      </c>
      <c r="D8" s="108" t="s">
        <v>174</v>
      </c>
      <c r="E8" s="109" t="s">
        <v>180</v>
      </c>
      <c r="F8" s="110" t="s">
        <v>1180</v>
      </c>
      <c r="G8" s="110" t="s">
        <v>1181</v>
      </c>
      <c r="H8" s="110" t="str">
        <f t="shared" si="0"/>
        <v>"PRIME WATER" МЧЖ Соғломлаштириш ва сихатгох санатория мажмуасини ташкил этиш</v>
      </c>
      <c r="I8" s="110"/>
      <c r="J8" s="109" t="s">
        <v>24</v>
      </c>
      <c r="K8" s="109" t="s">
        <v>116</v>
      </c>
      <c r="L8" s="109" t="s">
        <v>3797</v>
      </c>
      <c r="M8" s="109">
        <v>306108745</v>
      </c>
      <c r="N8" s="109" t="s">
        <v>3783</v>
      </c>
      <c r="O8" s="109">
        <v>20</v>
      </c>
      <c r="P8" s="111">
        <v>600</v>
      </c>
      <c r="Q8" s="111"/>
      <c r="R8" s="111"/>
      <c r="S8" s="111"/>
      <c r="T8" s="112">
        <f t="shared" si="1"/>
        <v>4500</v>
      </c>
      <c r="U8" s="111">
        <v>2500</v>
      </c>
      <c r="V8" s="111">
        <v>2000</v>
      </c>
      <c r="W8" s="111">
        <v>0</v>
      </c>
      <c r="X8" s="111">
        <v>0</v>
      </c>
      <c r="Y8" s="113">
        <f t="shared" si="2"/>
        <v>7</v>
      </c>
      <c r="Z8" s="111">
        <v>7</v>
      </c>
      <c r="AA8" s="114"/>
      <c r="AB8" s="114"/>
      <c r="AC8" s="115">
        <v>44682</v>
      </c>
      <c r="AD8" s="115">
        <v>44682</v>
      </c>
      <c r="AE8" s="114" t="s">
        <v>3801</v>
      </c>
      <c r="AF8" s="109" t="s">
        <v>3799</v>
      </c>
      <c r="AG8" s="109" t="s">
        <v>7</v>
      </c>
    </row>
    <row r="9" spans="1:33" s="104" customFormat="1" ht="41.25" customHeight="1" x14ac:dyDescent="0.25">
      <c r="A9" s="104" t="s">
        <v>2427</v>
      </c>
      <c r="B9" s="104" t="s">
        <v>2128</v>
      </c>
      <c r="C9" s="108">
        <f>+SUBTOTAL(3,$F$7:F9)</f>
        <v>3</v>
      </c>
      <c r="D9" s="108" t="s">
        <v>174</v>
      </c>
      <c r="E9" s="109" t="s">
        <v>180</v>
      </c>
      <c r="F9" s="110" t="s">
        <v>1467</v>
      </c>
      <c r="G9" s="110" t="s">
        <v>75</v>
      </c>
      <c r="H9" s="110" t="str">
        <f t="shared" si="0"/>
        <v>"MEGA MEBEL TRADE" МЧЖ Мебель ишлаб чиқариш</v>
      </c>
      <c r="I9" s="110"/>
      <c r="J9" s="109" t="s">
        <v>20</v>
      </c>
      <c r="K9" s="109" t="s">
        <v>1386</v>
      </c>
      <c r="L9" s="109" t="s">
        <v>3797</v>
      </c>
      <c r="M9" s="109">
        <v>304350400</v>
      </c>
      <c r="N9" s="109" t="s">
        <v>3790</v>
      </c>
      <c r="O9" s="109">
        <v>20000</v>
      </c>
      <c r="P9" s="111">
        <v>800</v>
      </c>
      <c r="Q9" s="111"/>
      <c r="R9" s="111"/>
      <c r="S9" s="111"/>
      <c r="T9" s="112">
        <f t="shared" si="1"/>
        <v>10000</v>
      </c>
      <c r="U9" s="111">
        <v>10000</v>
      </c>
      <c r="V9" s="111">
        <v>0</v>
      </c>
      <c r="W9" s="111">
        <v>0</v>
      </c>
      <c r="X9" s="111">
        <v>0</v>
      </c>
      <c r="Y9" s="113">
        <f t="shared" si="2"/>
        <v>33</v>
      </c>
      <c r="Z9" s="111">
        <v>33</v>
      </c>
      <c r="AA9" s="114"/>
      <c r="AB9" s="114"/>
      <c r="AC9" s="115">
        <v>44823</v>
      </c>
      <c r="AD9" s="115">
        <v>44823</v>
      </c>
      <c r="AE9" s="114" t="s">
        <v>3802</v>
      </c>
      <c r="AF9" s="109" t="s">
        <v>3799</v>
      </c>
      <c r="AG9" s="109" t="s">
        <v>8</v>
      </c>
    </row>
    <row r="10" spans="1:33" s="104" customFormat="1" ht="41.25" customHeight="1" x14ac:dyDescent="0.25">
      <c r="A10" s="104" t="s">
        <v>2428</v>
      </c>
      <c r="B10" s="104" t="s">
        <v>2128</v>
      </c>
      <c r="C10" s="108">
        <f>+SUBTOTAL(3,$F$7:F10)</f>
        <v>4</v>
      </c>
      <c r="D10" s="108" t="s">
        <v>174</v>
      </c>
      <c r="E10" s="109" t="s">
        <v>180</v>
      </c>
      <c r="F10" s="110" t="s">
        <v>1468</v>
      </c>
      <c r="G10" s="110" t="s">
        <v>124</v>
      </c>
      <c r="H10" s="110" t="str">
        <f t="shared" si="0"/>
        <v>"Ризаев НБ" МЧЖ Умумий овқатланиш хизматини ташкил этиш</v>
      </c>
      <c r="I10" s="110"/>
      <c r="J10" s="109" t="s">
        <v>24</v>
      </c>
      <c r="K10" s="109" t="s">
        <v>531</v>
      </c>
      <c r="L10" s="109" t="s">
        <v>3797</v>
      </c>
      <c r="M10" s="109">
        <v>305556094</v>
      </c>
      <c r="N10" s="109" t="s">
        <v>3791</v>
      </c>
      <c r="O10" s="109" t="s">
        <v>47</v>
      </c>
      <c r="P10" s="111">
        <v>350</v>
      </c>
      <c r="Q10" s="111"/>
      <c r="R10" s="111"/>
      <c r="S10" s="111"/>
      <c r="T10" s="112">
        <f t="shared" si="1"/>
        <v>2306</v>
      </c>
      <c r="U10" s="111">
        <v>656</v>
      </c>
      <c r="V10" s="111">
        <v>1650</v>
      </c>
      <c r="W10" s="111">
        <v>0</v>
      </c>
      <c r="X10" s="111">
        <v>0</v>
      </c>
      <c r="Y10" s="113">
        <f t="shared" si="2"/>
        <v>10</v>
      </c>
      <c r="Z10" s="111">
        <v>10</v>
      </c>
      <c r="AA10" s="114"/>
      <c r="AB10" s="114"/>
      <c r="AC10" s="115">
        <v>44832</v>
      </c>
      <c r="AD10" s="115">
        <v>44832</v>
      </c>
      <c r="AE10" s="114" t="s">
        <v>3803</v>
      </c>
      <c r="AF10" s="109" t="s">
        <v>3799</v>
      </c>
      <c r="AG10" s="109" t="s">
        <v>26</v>
      </c>
    </row>
    <row r="11" spans="1:33" s="104" customFormat="1" ht="41.25" customHeight="1" x14ac:dyDescent="0.25">
      <c r="A11" s="104" t="s">
        <v>2429</v>
      </c>
      <c r="B11" s="104" t="s">
        <v>2128</v>
      </c>
      <c r="C11" s="108">
        <f>+SUBTOTAL(3,$F$7:F11)</f>
        <v>5</v>
      </c>
      <c r="D11" s="108" t="s">
        <v>174</v>
      </c>
      <c r="E11" s="109" t="s">
        <v>180</v>
      </c>
      <c r="F11" s="110" t="s">
        <v>1469</v>
      </c>
      <c r="G11" s="110" t="s">
        <v>1470</v>
      </c>
      <c r="H11" s="110" t="str">
        <f t="shared" si="0"/>
        <v>"Тўрон политилин пласит" МЧЖ Полиэтилен қоплар ишлаб чиқаришни кенгайтириш</v>
      </c>
      <c r="I11" s="110"/>
      <c r="J11" s="109" t="s">
        <v>20</v>
      </c>
      <c r="K11" s="109" t="s">
        <v>552</v>
      </c>
      <c r="L11" s="109" t="s">
        <v>3798</v>
      </c>
      <c r="M11" s="109">
        <v>304109437</v>
      </c>
      <c r="N11" s="109" t="s">
        <v>3784</v>
      </c>
      <c r="O11" s="109">
        <v>50000</v>
      </c>
      <c r="P11" s="111">
        <v>250</v>
      </c>
      <c r="Q11" s="111"/>
      <c r="R11" s="111"/>
      <c r="S11" s="111"/>
      <c r="T11" s="112">
        <f t="shared" si="1"/>
        <v>2400</v>
      </c>
      <c r="U11" s="111">
        <v>2400</v>
      </c>
      <c r="V11" s="111">
        <v>0</v>
      </c>
      <c r="W11" s="111">
        <v>0</v>
      </c>
      <c r="X11" s="111">
        <v>0</v>
      </c>
      <c r="Y11" s="113">
        <f t="shared" si="2"/>
        <v>8</v>
      </c>
      <c r="Z11" s="111">
        <v>8</v>
      </c>
      <c r="AA11" s="114"/>
      <c r="AB11" s="114"/>
      <c r="AC11" s="115">
        <v>44823</v>
      </c>
      <c r="AD11" s="115">
        <v>44823</v>
      </c>
      <c r="AE11" s="114" t="s">
        <v>3804</v>
      </c>
      <c r="AF11" s="109" t="s">
        <v>3799</v>
      </c>
      <c r="AG11" s="109" t="s">
        <v>8</v>
      </c>
    </row>
    <row r="12" spans="1:33" s="104" customFormat="1" ht="41.25" customHeight="1" x14ac:dyDescent="0.25">
      <c r="A12" s="104" t="s">
        <v>2430</v>
      </c>
      <c r="B12" s="104" t="s">
        <v>2128</v>
      </c>
      <c r="C12" s="108">
        <f>+SUBTOTAL(3,$F$7:F12)</f>
        <v>6</v>
      </c>
      <c r="D12" s="108" t="s">
        <v>174</v>
      </c>
      <c r="E12" s="109" t="s">
        <v>180</v>
      </c>
      <c r="F12" s="110" t="s">
        <v>974</v>
      </c>
      <c r="G12" s="110" t="s">
        <v>234</v>
      </c>
      <c r="H12" s="110" t="str">
        <f t="shared" si="0"/>
        <v>"Best Smart city elektronics"МЧЖ Ўсимлик ёғини ишлаб чиқариш</v>
      </c>
      <c r="I12" s="110"/>
      <c r="J12" s="109" t="s">
        <v>20</v>
      </c>
      <c r="K12" s="109" t="s">
        <v>526</v>
      </c>
      <c r="L12" s="109" t="s">
        <v>3797</v>
      </c>
      <c r="M12" s="109">
        <v>306901528</v>
      </c>
      <c r="N12" s="109" t="s">
        <v>3786</v>
      </c>
      <c r="O12" s="109">
        <v>850</v>
      </c>
      <c r="P12" s="111">
        <v>1500</v>
      </c>
      <c r="Q12" s="111"/>
      <c r="R12" s="111"/>
      <c r="S12" s="111"/>
      <c r="T12" s="112">
        <f t="shared" si="1"/>
        <v>10000</v>
      </c>
      <c r="U12" s="111">
        <v>7570</v>
      </c>
      <c r="V12" s="111">
        <v>2430</v>
      </c>
      <c r="W12" s="111">
        <v>0</v>
      </c>
      <c r="X12" s="111">
        <v>0</v>
      </c>
      <c r="Y12" s="113">
        <f t="shared" si="2"/>
        <v>45</v>
      </c>
      <c r="Z12" s="111">
        <v>28</v>
      </c>
      <c r="AA12" s="114">
        <v>10</v>
      </c>
      <c r="AB12" s="114">
        <v>7</v>
      </c>
      <c r="AC12" s="115">
        <v>44880</v>
      </c>
      <c r="AD12" s="115">
        <v>44880</v>
      </c>
      <c r="AE12" s="114" t="s">
        <v>3805</v>
      </c>
      <c r="AF12" s="109" t="s">
        <v>3799</v>
      </c>
      <c r="AG12" s="109" t="s">
        <v>91</v>
      </c>
    </row>
    <row r="13" spans="1:33" s="104" customFormat="1" ht="41.25" customHeight="1" x14ac:dyDescent="0.25">
      <c r="A13" s="104" t="s">
        <v>2431</v>
      </c>
      <c r="B13" s="104" t="s">
        <v>2128</v>
      </c>
      <c r="C13" s="108">
        <f>+SUBTOTAL(3,$F$7:F13)</f>
        <v>7</v>
      </c>
      <c r="D13" s="108" t="s">
        <v>174</v>
      </c>
      <c r="E13" s="109" t="s">
        <v>180</v>
      </c>
      <c r="F13" s="110" t="s">
        <v>688</v>
      </c>
      <c r="G13" s="110" t="s">
        <v>42</v>
      </c>
      <c r="H13" s="110" t="str">
        <f t="shared" si="0"/>
        <v>"QUSHCHINOR FAYZLIK CHORVASI"МЧЖ Чорвачиликни ривожлантириш</v>
      </c>
      <c r="I13" s="110"/>
      <c r="J13" s="109" t="s">
        <v>23</v>
      </c>
      <c r="K13" s="109" t="s">
        <v>42</v>
      </c>
      <c r="L13" s="109" t="s">
        <v>3798</v>
      </c>
      <c r="M13" s="109">
        <v>303408990</v>
      </c>
      <c r="N13" s="109" t="s">
        <v>3788</v>
      </c>
      <c r="O13" s="109">
        <v>30</v>
      </c>
      <c r="P13" s="111">
        <v>200</v>
      </c>
      <c r="Q13" s="111"/>
      <c r="R13" s="111"/>
      <c r="S13" s="111"/>
      <c r="T13" s="112">
        <f t="shared" si="1"/>
        <v>1265</v>
      </c>
      <c r="U13" s="111">
        <v>300</v>
      </c>
      <c r="V13" s="111">
        <v>965</v>
      </c>
      <c r="W13" s="111">
        <v>0</v>
      </c>
      <c r="X13" s="111">
        <v>0</v>
      </c>
      <c r="Y13" s="113">
        <f t="shared" si="2"/>
        <v>2</v>
      </c>
      <c r="Z13" s="111">
        <v>2</v>
      </c>
      <c r="AA13" s="114"/>
      <c r="AB13" s="114"/>
      <c r="AC13" s="115">
        <v>44699</v>
      </c>
      <c r="AD13" s="115">
        <v>44699</v>
      </c>
      <c r="AE13" s="114" t="s">
        <v>3806</v>
      </c>
      <c r="AF13" s="109" t="s">
        <v>3799</v>
      </c>
      <c r="AG13" s="109" t="s">
        <v>33</v>
      </c>
    </row>
    <row r="14" spans="1:33" s="104" customFormat="1" ht="41.25" customHeight="1" x14ac:dyDescent="0.25">
      <c r="A14" s="104" t="s">
        <v>2432</v>
      </c>
      <c r="B14" s="104" t="s">
        <v>2128</v>
      </c>
      <c r="C14" s="108">
        <f>+SUBTOTAL(3,$F$7:F14)</f>
        <v>8</v>
      </c>
      <c r="D14" s="108" t="s">
        <v>174</v>
      </c>
      <c r="E14" s="109" t="s">
        <v>180</v>
      </c>
      <c r="F14" s="110" t="s">
        <v>978</v>
      </c>
      <c r="G14" s="110" t="s">
        <v>239</v>
      </c>
      <c r="H14" s="110" t="str">
        <f t="shared" si="0"/>
        <v>"Sodiqjon Qo'rg'on"МЧЖ Аралаш ўсимлик ёғи ишлаб чиқариш</v>
      </c>
      <c r="I14" s="110"/>
      <c r="J14" s="109" t="s">
        <v>20</v>
      </c>
      <c r="K14" s="109" t="s">
        <v>537</v>
      </c>
      <c r="L14" s="109" t="s">
        <v>3797</v>
      </c>
      <c r="M14" s="109">
        <v>305202471</v>
      </c>
      <c r="N14" s="109" t="s">
        <v>3786</v>
      </c>
      <c r="O14" s="109">
        <v>150</v>
      </c>
      <c r="P14" s="111">
        <v>500</v>
      </c>
      <c r="Q14" s="111"/>
      <c r="R14" s="111"/>
      <c r="S14" s="111"/>
      <c r="T14" s="112">
        <f t="shared" si="1"/>
        <v>1450</v>
      </c>
      <c r="U14" s="111">
        <v>1450</v>
      </c>
      <c r="V14" s="111">
        <v>0</v>
      </c>
      <c r="W14" s="111">
        <v>0</v>
      </c>
      <c r="X14" s="111">
        <v>0</v>
      </c>
      <c r="Y14" s="113">
        <f t="shared" si="2"/>
        <v>7</v>
      </c>
      <c r="Z14" s="111">
        <v>7</v>
      </c>
      <c r="AA14" s="114">
        <v>0</v>
      </c>
      <c r="AB14" s="114">
        <v>0</v>
      </c>
      <c r="AC14" s="115">
        <v>44895</v>
      </c>
      <c r="AD14" s="115">
        <v>44895</v>
      </c>
      <c r="AE14" s="114" t="s">
        <v>3807</v>
      </c>
      <c r="AF14" s="109" t="s">
        <v>3799</v>
      </c>
      <c r="AG14" s="109" t="s">
        <v>8</v>
      </c>
    </row>
    <row r="15" spans="1:33" s="104" customFormat="1" ht="41.25" customHeight="1" x14ac:dyDescent="0.25">
      <c r="A15" s="104" t="s">
        <v>2433</v>
      </c>
      <c r="B15" s="104" t="s">
        <v>2128</v>
      </c>
      <c r="C15" s="108">
        <f>+SUBTOTAL(3,$F$7:F15)</f>
        <v>9</v>
      </c>
      <c r="D15" s="108" t="s">
        <v>174</v>
      </c>
      <c r="E15" s="109" t="s">
        <v>180</v>
      </c>
      <c r="F15" s="110" t="s">
        <v>976</v>
      </c>
      <c r="G15" s="110" t="s">
        <v>237</v>
      </c>
      <c r="H15" s="110" t="str">
        <f t="shared" si="0"/>
        <v>"Vergin gold invest"ХК Картон маҳсулотлари ишлаб чиқариш</v>
      </c>
      <c r="I15" s="110"/>
      <c r="J15" s="109" t="s">
        <v>20</v>
      </c>
      <c r="K15" s="109" t="s">
        <v>1385</v>
      </c>
      <c r="L15" s="109" t="s">
        <v>3797</v>
      </c>
      <c r="M15" s="109">
        <v>303836927</v>
      </c>
      <c r="N15" s="109" t="s">
        <v>3786</v>
      </c>
      <c r="O15" s="109">
        <v>500</v>
      </c>
      <c r="P15" s="111">
        <v>500</v>
      </c>
      <c r="Q15" s="111"/>
      <c r="R15" s="111"/>
      <c r="S15" s="111"/>
      <c r="T15" s="112">
        <f t="shared" si="1"/>
        <v>4300</v>
      </c>
      <c r="U15" s="111">
        <v>1300</v>
      </c>
      <c r="V15" s="111">
        <v>3000</v>
      </c>
      <c r="W15" s="111">
        <v>0</v>
      </c>
      <c r="X15" s="111">
        <v>0</v>
      </c>
      <c r="Y15" s="113">
        <f t="shared" si="2"/>
        <v>16</v>
      </c>
      <c r="Z15" s="111">
        <v>10</v>
      </c>
      <c r="AA15" s="114">
        <v>2</v>
      </c>
      <c r="AB15" s="114">
        <v>4</v>
      </c>
      <c r="AC15" s="115">
        <v>44890</v>
      </c>
      <c r="AD15" s="115">
        <v>44890</v>
      </c>
      <c r="AE15" s="114" t="s">
        <v>3808</v>
      </c>
      <c r="AF15" s="109" t="s">
        <v>3799</v>
      </c>
      <c r="AG15" s="109" t="s">
        <v>7</v>
      </c>
    </row>
    <row r="16" spans="1:33" s="104" customFormat="1" ht="41.25" customHeight="1" x14ac:dyDescent="0.25">
      <c r="A16" s="104" t="s">
        <v>2434</v>
      </c>
      <c r="B16" s="104" t="s">
        <v>2128</v>
      </c>
      <c r="C16" s="108">
        <f>+SUBTOTAL(3,$F$7:F16)</f>
        <v>10</v>
      </c>
      <c r="D16" s="108" t="s">
        <v>174</v>
      </c>
      <c r="E16" s="109" t="s">
        <v>180</v>
      </c>
      <c r="F16" s="110" t="s">
        <v>977</v>
      </c>
      <c r="G16" s="110" t="s">
        <v>34</v>
      </c>
      <c r="H16" s="110" t="str">
        <f t="shared" si="0"/>
        <v>"ZARAFSHON IDEAL SERVIS"МЧЖ  Ўсимлик ёғи ишлаб чиқариш</v>
      </c>
      <c r="I16" s="110"/>
      <c r="J16" s="109" t="s">
        <v>20</v>
      </c>
      <c r="K16" s="109" t="s">
        <v>526</v>
      </c>
      <c r="L16" s="109" t="s">
        <v>3797</v>
      </c>
      <c r="M16" s="109">
        <v>303065486</v>
      </c>
      <c r="N16" s="109" t="s">
        <v>3786</v>
      </c>
      <c r="O16" s="109">
        <v>120</v>
      </c>
      <c r="P16" s="111">
        <v>1400</v>
      </c>
      <c r="Q16" s="111"/>
      <c r="R16" s="111"/>
      <c r="S16" s="111"/>
      <c r="T16" s="112">
        <f t="shared" si="1"/>
        <v>5598.15</v>
      </c>
      <c r="U16" s="111">
        <v>3900</v>
      </c>
      <c r="V16" s="111">
        <v>0</v>
      </c>
      <c r="W16" s="111">
        <v>150</v>
      </c>
      <c r="X16" s="111">
        <v>0</v>
      </c>
      <c r="Y16" s="113">
        <f t="shared" si="2"/>
        <v>25</v>
      </c>
      <c r="Z16" s="111">
        <v>15</v>
      </c>
      <c r="AA16" s="114">
        <v>4</v>
      </c>
      <c r="AB16" s="114">
        <v>6</v>
      </c>
      <c r="AC16" s="115">
        <v>44861</v>
      </c>
      <c r="AD16" s="115">
        <v>44861</v>
      </c>
      <c r="AE16" s="114" t="s">
        <v>3809</v>
      </c>
      <c r="AF16" s="109" t="s">
        <v>3799</v>
      </c>
      <c r="AG16" s="109" t="s">
        <v>6</v>
      </c>
    </row>
    <row r="17" spans="1:33" s="104" customFormat="1" ht="41.25" customHeight="1" x14ac:dyDescent="0.25">
      <c r="A17" s="104" t="s">
        <v>2435</v>
      </c>
      <c r="B17" s="104" t="s">
        <v>2128</v>
      </c>
      <c r="C17" s="108">
        <f>+SUBTOTAL(3,$F$7:F17)</f>
        <v>11</v>
      </c>
      <c r="D17" s="108" t="s">
        <v>174</v>
      </c>
      <c r="E17" s="109" t="s">
        <v>180</v>
      </c>
      <c r="F17" s="110" t="s">
        <v>687</v>
      </c>
      <c r="G17" s="110" t="s">
        <v>244</v>
      </c>
      <c r="H17" s="110" t="str">
        <f t="shared" si="0"/>
        <v>"ККУРГОН ОБОД СЕРВИС ПРОФЕССИОНАЛ БОШКАРУВ КОМПАНИЯСИ"МЧЖ Хитойдан HOWO русумли чикинди ташиш махсус автоуловлари</v>
      </c>
      <c r="I17" s="110"/>
      <c r="J17" s="109" t="s">
        <v>24</v>
      </c>
      <c r="K17" s="109" t="s">
        <v>539</v>
      </c>
      <c r="L17" s="109" t="s">
        <v>3798</v>
      </c>
      <c r="M17" s="109">
        <v>302019384</v>
      </c>
      <c r="N17" s="109" t="s">
        <v>3786</v>
      </c>
      <c r="O17" s="109">
        <v>600</v>
      </c>
      <c r="P17" s="111">
        <v>1000</v>
      </c>
      <c r="Q17" s="111"/>
      <c r="R17" s="111"/>
      <c r="S17" s="111"/>
      <c r="T17" s="112">
        <f t="shared" si="1"/>
        <v>2411.3599999999997</v>
      </c>
      <c r="U17" s="111">
        <v>600</v>
      </c>
      <c r="V17" s="111">
        <v>0</v>
      </c>
      <c r="W17" s="111">
        <v>160</v>
      </c>
      <c r="X17" s="111">
        <v>0</v>
      </c>
      <c r="Y17" s="113">
        <f t="shared" si="2"/>
        <v>4</v>
      </c>
      <c r="Z17" s="111">
        <v>3</v>
      </c>
      <c r="AA17" s="114">
        <v>1</v>
      </c>
      <c r="AB17" s="114"/>
      <c r="AC17" s="115">
        <v>44582</v>
      </c>
      <c r="AD17" s="121">
        <v>44582</v>
      </c>
      <c r="AE17" s="122" t="s">
        <v>3810</v>
      </c>
      <c r="AF17" s="109" t="s">
        <v>3799</v>
      </c>
      <c r="AG17" s="109" t="s">
        <v>554</v>
      </c>
    </row>
    <row r="18" spans="1:33" s="104" customFormat="1" ht="41.25" customHeight="1" x14ac:dyDescent="0.25">
      <c r="A18" s="104" t="s">
        <v>2436</v>
      </c>
      <c r="B18" s="104" t="s">
        <v>2128</v>
      </c>
      <c r="C18" s="108">
        <f>+SUBTOTAL(3,$F$7:F18)</f>
        <v>12</v>
      </c>
      <c r="D18" s="108" t="s">
        <v>174</v>
      </c>
      <c r="E18" s="109" t="s">
        <v>180</v>
      </c>
      <c r="F18" s="110" t="s">
        <v>979</v>
      </c>
      <c r="G18" s="110" t="s">
        <v>220</v>
      </c>
      <c r="H18" s="110" t="str">
        <f t="shared" si="0"/>
        <v>"Классик самкат"МЧЖ Савдо мажмуаси ташкил қилиш</v>
      </c>
      <c r="I18" s="110"/>
      <c r="J18" s="109" t="s">
        <v>24</v>
      </c>
      <c r="K18" s="109" t="s">
        <v>155</v>
      </c>
      <c r="L18" s="109" t="s">
        <v>3798</v>
      </c>
      <c r="M18" s="109">
        <v>300134971</v>
      </c>
      <c r="N18" s="109" t="s">
        <v>18</v>
      </c>
      <c r="O18" s="109" t="s">
        <v>47</v>
      </c>
      <c r="P18" s="111">
        <v>980</v>
      </c>
      <c r="Q18" s="111"/>
      <c r="R18" s="111"/>
      <c r="S18" s="111"/>
      <c r="T18" s="112">
        <f t="shared" si="1"/>
        <v>5500</v>
      </c>
      <c r="U18" s="111">
        <v>5000</v>
      </c>
      <c r="V18" s="111">
        <v>500</v>
      </c>
      <c r="W18" s="111">
        <v>0</v>
      </c>
      <c r="X18" s="111">
        <v>0</v>
      </c>
      <c r="Y18" s="113">
        <f t="shared" si="2"/>
        <v>6</v>
      </c>
      <c r="Z18" s="111">
        <v>4</v>
      </c>
      <c r="AA18" s="114">
        <v>1</v>
      </c>
      <c r="AB18" s="114">
        <v>1</v>
      </c>
      <c r="AC18" s="115">
        <v>44659</v>
      </c>
      <c r="AD18" s="115">
        <v>44659</v>
      </c>
      <c r="AE18" s="114" t="s">
        <v>3811</v>
      </c>
      <c r="AF18" s="109" t="s">
        <v>3799</v>
      </c>
      <c r="AG18" s="109" t="s">
        <v>28</v>
      </c>
    </row>
    <row r="19" spans="1:33" s="104" customFormat="1" ht="41.25" customHeight="1" x14ac:dyDescent="0.25">
      <c r="A19" s="104" t="s">
        <v>2437</v>
      </c>
      <c r="B19" s="104" t="s">
        <v>2128</v>
      </c>
      <c r="C19" s="108">
        <f>+SUBTOTAL(3,$F$7:F19)</f>
        <v>13</v>
      </c>
      <c r="D19" s="108" t="s">
        <v>174</v>
      </c>
      <c r="E19" s="109" t="s">
        <v>180</v>
      </c>
      <c r="F19" s="110" t="s">
        <v>686</v>
      </c>
      <c r="G19" s="110" t="s">
        <v>243</v>
      </c>
      <c r="H19" s="110" t="str">
        <f t="shared" si="0"/>
        <v>"Сервис Амалия"МЧЖ Фитнес ва соғломлаштириш марказини кенгайтириш</v>
      </c>
      <c r="I19" s="110"/>
      <c r="J19" s="109" t="s">
        <v>24</v>
      </c>
      <c r="K19" s="109" t="s">
        <v>528</v>
      </c>
      <c r="L19" s="109" t="s">
        <v>3798</v>
      </c>
      <c r="M19" s="109">
        <v>305214551</v>
      </c>
      <c r="N19" s="109" t="s">
        <v>18</v>
      </c>
      <c r="O19" s="109" t="s">
        <v>47</v>
      </c>
      <c r="P19" s="111">
        <v>500</v>
      </c>
      <c r="Q19" s="111"/>
      <c r="R19" s="111"/>
      <c r="S19" s="111"/>
      <c r="T19" s="112">
        <f t="shared" si="1"/>
        <v>650</v>
      </c>
      <c r="U19" s="111">
        <v>500</v>
      </c>
      <c r="V19" s="111">
        <v>150</v>
      </c>
      <c r="W19" s="111">
        <v>0</v>
      </c>
      <c r="X19" s="111">
        <v>0</v>
      </c>
      <c r="Y19" s="113">
        <f t="shared" si="2"/>
        <v>5</v>
      </c>
      <c r="Z19" s="111">
        <v>5</v>
      </c>
      <c r="AA19" s="114"/>
      <c r="AB19" s="114"/>
      <c r="AC19" s="115">
        <v>44803</v>
      </c>
      <c r="AD19" s="115">
        <v>44803</v>
      </c>
      <c r="AE19" s="115" t="s">
        <v>3812</v>
      </c>
      <c r="AF19" s="109" t="s">
        <v>3799</v>
      </c>
      <c r="AG19" s="109" t="s">
        <v>26</v>
      </c>
    </row>
    <row r="20" spans="1:33" s="104" customFormat="1" ht="41.25" customHeight="1" x14ac:dyDescent="0.25">
      <c r="A20" s="104" t="s">
        <v>2438</v>
      </c>
      <c r="B20" s="104" t="s">
        <v>2128</v>
      </c>
      <c r="C20" s="108">
        <f>+SUBTOTAL(3,$F$7:F20)</f>
        <v>14</v>
      </c>
      <c r="D20" s="108" t="s">
        <v>174</v>
      </c>
      <c r="E20" s="109" t="s">
        <v>180</v>
      </c>
      <c r="F20" s="110" t="s">
        <v>682</v>
      </c>
      <c r="G20" s="110" t="s">
        <v>236</v>
      </c>
      <c r="H20" s="110" t="str">
        <f t="shared" ref="H20:H47" si="3">+CONCATENATE(F20," ",G20)</f>
        <v>"Файзулло Омадли қўрғон"МЧЖ Тўқимачилик эҳтиёт қисмлари ишлаб чиқариш</v>
      </c>
      <c r="I20" s="110"/>
      <c r="J20" s="109" t="s">
        <v>20</v>
      </c>
      <c r="K20" s="109" t="s">
        <v>40</v>
      </c>
      <c r="L20" s="109" t="s">
        <v>3797</v>
      </c>
      <c r="M20" s="109">
        <v>307645394</v>
      </c>
      <c r="N20" s="109" t="s">
        <v>3784</v>
      </c>
      <c r="O20" s="109">
        <v>23000</v>
      </c>
      <c r="P20" s="111">
        <v>650</v>
      </c>
      <c r="Q20" s="111"/>
      <c r="R20" s="111"/>
      <c r="S20" s="111"/>
      <c r="T20" s="112">
        <f t="shared" si="1"/>
        <v>2300</v>
      </c>
      <c r="U20" s="111">
        <v>2300</v>
      </c>
      <c r="V20" s="111">
        <v>0</v>
      </c>
      <c r="W20" s="111">
        <v>0</v>
      </c>
      <c r="X20" s="111">
        <v>0</v>
      </c>
      <c r="Y20" s="113">
        <f t="shared" si="2"/>
        <v>19</v>
      </c>
      <c r="Z20" s="111">
        <v>11</v>
      </c>
      <c r="AA20" s="114">
        <v>3</v>
      </c>
      <c r="AB20" s="114">
        <v>5</v>
      </c>
      <c r="AC20" s="115">
        <v>44778</v>
      </c>
      <c r="AD20" s="115">
        <v>44778</v>
      </c>
      <c r="AE20" s="115" t="s">
        <v>3813</v>
      </c>
      <c r="AF20" s="109" t="s">
        <v>3799</v>
      </c>
      <c r="AG20" s="109" t="s">
        <v>8</v>
      </c>
    </row>
    <row r="21" spans="1:33" s="104" customFormat="1" ht="41.25" customHeight="1" x14ac:dyDescent="0.25">
      <c r="A21" s="104" t="s">
        <v>2439</v>
      </c>
      <c r="B21" s="104" t="s">
        <v>2128</v>
      </c>
      <c r="C21" s="108">
        <f>+SUBTOTAL(3,$F$7:F21)</f>
        <v>15</v>
      </c>
      <c r="D21" s="108" t="s">
        <v>174</v>
      </c>
      <c r="E21" s="109" t="s">
        <v>180</v>
      </c>
      <c r="F21" s="110" t="s">
        <v>578</v>
      </c>
      <c r="G21" s="110" t="s">
        <v>241</v>
      </c>
      <c r="H21" s="110" t="str">
        <f t="shared" si="3"/>
        <v>Латипов Абдували Хабибуллаевич Кир ювиш воситалари ишлаб чиқариш</v>
      </c>
      <c r="I21" s="110"/>
      <c r="J21" s="109" t="s">
        <v>20</v>
      </c>
      <c r="K21" s="109" t="s">
        <v>552</v>
      </c>
      <c r="L21" s="109" t="s">
        <v>3797</v>
      </c>
      <c r="M21" s="109">
        <v>603089946</v>
      </c>
      <c r="N21" s="109" t="s">
        <v>3792</v>
      </c>
      <c r="O21" s="109">
        <v>400</v>
      </c>
      <c r="P21" s="111">
        <v>200</v>
      </c>
      <c r="Q21" s="111"/>
      <c r="R21" s="111"/>
      <c r="S21" s="111"/>
      <c r="T21" s="112">
        <f t="shared" si="1"/>
        <v>1500</v>
      </c>
      <c r="U21" s="111">
        <v>1500</v>
      </c>
      <c r="V21" s="111">
        <v>0</v>
      </c>
      <c r="W21" s="111">
        <v>0</v>
      </c>
      <c r="X21" s="111">
        <v>0</v>
      </c>
      <c r="Y21" s="113">
        <f t="shared" si="2"/>
        <v>9</v>
      </c>
      <c r="Z21" s="111">
        <v>5</v>
      </c>
      <c r="AA21" s="114">
        <v>1</v>
      </c>
      <c r="AB21" s="114">
        <v>3</v>
      </c>
      <c r="AC21" s="115">
        <v>44812</v>
      </c>
      <c r="AD21" s="115">
        <v>44812</v>
      </c>
      <c r="AE21" s="115" t="s">
        <v>3814</v>
      </c>
      <c r="AF21" s="109" t="s">
        <v>3799</v>
      </c>
      <c r="AG21" s="109" t="s">
        <v>8</v>
      </c>
    </row>
    <row r="22" spans="1:33" s="104" customFormat="1" ht="41.25" customHeight="1" x14ac:dyDescent="0.25">
      <c r="A22" s="104" t="s">
        <v>2440</v>
      </c>
      <c r="B22" s="104" t="s">
        <v>2128</v>
      </c>
      <c r="C22" s="108">
        <f>+SUBTOTAL(3,$F$7:F22)</f>
        <v>16</v>
      </c>
      <c r="D22" s="108" t="s">
        <v>174</v>
      </c>
      <c r="E22" s="109" t="s">
        <v>180</v>
      </c>
      <c r="F22" s="110" t="s">
        <v>579</v>
      </c>
      <c r="G22" s="110" t="s">
        <v>242</v>
      </c>
      <c r="H22" s="110" t="str">
        <f t="shared" si="3"/>
        <v>Умуров Шухратжон Файзиевич МФД эшик ва ромлар ишлаб чиқаришни ташкил этиш</v>
      </c>
      <c r="I22" s="110"/>
      <c r="J22" s="109" t="s">
        <v>20</v>
      </c>
      <c r="K22" s="109" t="s">
        <v>1386</v>
      </c>
      <c r="L22" s="109" t="s">
        <v>3797</v>
      </c>
      <c r="M22" s="109">
        <v>419824082</v>
      </c>
      <c r="N22" s="109" t="s">
        <v>3790</v>
      </c>
      <c r="O22" s="109">
        <v>3000</v>
      </c>
      <c r="P22" s="111">
        <v>200</v>
      </c>
      <c r="Q22" s="111"/>
      <c r="R22" s="111"/>
      <c r="S22" s="111"/>
      <c r="T22" s="112">
        <f t="shared" si="1"/>
        <v>1200</v>
      </c>
      <c r="U22" s="111">
        <v>1200</v>
      </c>
      <c r="V22" s="111">
        <v>0</v>
      </c>
      <c r="W22" s="111">
        <v>0</v>
      </c>
      <c r="X22" s="111">
        <v>0</v>
      </c>
      <c r="Y22" s="113">
        <f t="shared" si="2"/>
        <v>6</v>
      </c>
      <c r="Z22" s="111">
        <v>3</v>
      </c>
      <c r="AA22" s="114">
        <v>1</v>
      </c>
      <c r="AB22" s="114">
        <v>2</v>
      </c>
      <c r="AC22" s="115">
        <v>44895</v>
      </c>
      <c r="AD22" s="115">
        <v>44895</v>
      </c>
      <c r="AE22" s="114" t="s">
        <v>3815</v>
      </c>
      <c r="AF22" s="109" t="s">
        <v>3799</v>
      </c>
      <c r="AG22" s="109" t="s">
        <v>8</v>
      </c>
    </row>
    <row r="23" spans="1:33" s="104" customFormat="1" ht="41.25" customHeight="1" x14ac:dyDescent="0.25">
      <c r="A23" s="104" t="s">
        <v>2441</v>
      </c>
      <c r="B23" s="104" t="s">
        <v>2128</v>
      </c>
      <c r="C23" s="108">
        <f>+SUBTOTAL(3,$F$7:F23)</f>
        <v>17</v>
      </c>
      <c r="D23" s="108" t="s">
        <v>174</v>
      </c>
      <c r="E23" s="109" t="s">
        <v>180</v>
      </c>
      <c r="F23" s="110" t="s">
        <v>685</v>
      </c>
      <c r="G23" s="110" t="s">
        <v>112</v>
      </c>
      <c r="H23" s="110" t="str">
        <f t="shared" si="3"/>
        <v>ЯТТ "Пулатов Аббос"
("Космос инвест маркет"МЧЖ) Савдо ва маиший хизмат кўрсатиш фаолиятини ташкил этиш</v>
      </c>
      <c r="I23" s="110"/>
      <c r="J23" s="109" t="s">
        <v>24</v>
      </c>
      <c r="K23" s="109" t="s">
        <v>155</v>
      </c>
      <c r="L23" s="109" t="s">
        <v>3797</v>
      </c>
      <c r="M23" s="109">
        <v>308939074</v>
      </c>
      <c r="N23" s="109" t="s">
        <v>18</v>
      </c>
      <c r="O23" s="109" t="s">
        <v>47</v>
      </c>
      <c r="P23" s="111">
        <v>800</v>
      </c>
      <c r="Q23" s="111"/>
      <c r="R23" s="111"/>
      <c r="S23" s="111"/>
      <c r="T23" s="112">
        <f t="shared" si="1"/>
        <v>2400</v>
      </c>
      <c r="U23" s="111">
        <v>1400</v>
      </c>
      <c r="V23" s="111">
        <v>1000</v>
      </c>
      <c r="W23" s="111">
        <v>0</v>
      </c>
      <c r="X23" s="111">
        <v>0</v>
      </c>
      <c r="Y23" s="113">
        <f t="shared" si="2"/>
        <v>7</v>
      </c>
      <c r="Z23" s="111">
        <v>4</v>
      </c>
      <c r="AA23" s="114">
        <v>1</v>
      </c>
      <c r="AB23" s="114">
        <v>2</v>
      </c>
      <c r="AC23" s="115">
        <v>44699</v>
      </c>
      <c r="AD23" s="115">
        <v>44699</v>
      </c>
      <c r="AE23" s="114" t="s">
        <v>3816</v>
      </c>
      <c r="AF23" s="109" t="s">
        <v>3799</v>
      </c>
      <c r="AG23" s="109" t="s">
        <v>554</v>
      </c>
    </row>
    <row r="24" spans="1:33" s="104" customFormat="1" ht="41.25" customHeight="1" x14ac:dyDescent="0.25">
      <c r="A24" s="104" t="s">
        <v>2979</v>
      </c>
      <c r="B24" s="104" t="s">
        <v>1092</v>
      </c>
      <c r="C24" s="108">
        <f>+SUBTOTAL(3,$F$7:F24)</f>
        <v>18</v>
      </c>
      <c r="D24" s="108" t="s">
        <v>174</v>
      </c>
      <c r="E24" s="109" t="s">
        <v>180</v>
      </c>
      <c r="F24" s="110" t="s">
        <v>1423</v>
      </c>
      <c r="G24" s="110" t="s">
        <v>1424</v>
      </c>
      <c r="H24" s="110" t="str">
        <f t="shared" si="3"/>
        <v>"FARM-SERVIS-AS" МЧЖ Дорихона савдо фаолиятини ташкил этиш</v>
      </c>
      <c r="I24" s="110"/>
      <c r="J24" s="109" t="s">
        <v>24</v>
      </c>
      <c r="K24" s="109" t="s">
        <v>155</v>
      </c>
      <c r="L24" s="109" t="s">
        <v>3797</v>
      </c>
      <c r="M24" s="109">
        <v>204394412</v>
      </c>
      <c r="N24" s="109" t="s">
        <v>18</v>
      </c>
      <c r="O24" s="109" t="s">
        <v>47</v>
      </c>
      <c r="P24" s="111">
        <v>200</v>
      </c>
      <c r="Q24" s="111"/>
      <c r="R24" s="111"/>
      <c r="S24" s="111"/>
      <c r="T24" s="112">
        <f>+U24+V24+W24*11.321+X24*11.321</f>
        <v>400</v>
      </c>
      <c r="U24" s="111">
        <v>400</v>
      </c>
      <c r="V24" s="111"/>
      <c r="W24" s="111"/>
      <c r="X24" s="111"/>
      <c r="Y24" s="113">
        <f>+Z24+AA24+AB24</f>
        <v>3</v>
      </c>
      <c r="Z24" s="111">
        <v>3</v>
      </c>
      <c r="AA24" s="114"/>
      <c r="AB24" s="114"/>
      <c r="AC24" s="115">
        <v>44792</v>
      </c>
      <c r="AD24" s="120">
        <v>44792</v>
      </c>
      <c r="AE24" s="123" t="s">
        <v>3234</v>
      </c>
      <c r="AF24" s="109" t="s">
        <v>3799</v>
      </c>
      <c r="AG24" s="109" t="s">
        <v>8</v>
      </c>
    </row>
    <row r="25" spans="1:33" s="104" customFormat="1" ht="41.25" customHeight="1" x14ac:dyDescent="0.25">
      <c r="A25" s="104" t="s">
        <v>2980</v>
      </c>
      <c r="B25" s="104" t="s">
        <v>1092</v>
      </c>
      <c r="C25" s="108">
        <f>+SUBTOTAL(3,$F$7:F25)</f>
        <v>19</v>
      </c>
      <c r="D25" s="108" t="s">
        <v>174</v>
      </c>
      <c r="E25" s="109" t="s">
        <v>180</v>
      </c>
      <c r="F25" s="110" t="s">
        <v>1425</v>
      </c>
      <c r="G25" s="110" t="s">
        <v>1426</v>
      </c>
      <c r="H25" s="110" t="str">
        <f t="shared" si="3"/>
        <v>"NARGIZA MAJIDOVA INVEST" МЧЖ Маиший хизмат кўрсатиш ва савдо маркази ташкил этиш</v>
      </c>
      <c r="I25" s="110"/>
      <c r="J25" s="109" t="s">
        <v>24</v>
      </c>
      <c r="K25" s="109" t="s">
        <v>111</v>
      </c>
      <c r="L25" s="109" t="s">
        <v>3797</v>
      </c>
      <c r="M25" s="109">
        <v>307278280</v>
      </c>
      <c r="N25" s="109" t="s">
        <v>18</v>
      </c>
      <c r="O25" s="109" t="s">
        <v>47</v>
      </c>
      <c r="P25" s="111">
        <v>200</v>
      </c>
      <c r="Q25" s="111"/>
      <c r="R25" s="111"/>
      <c r="S25" s="111"/>
      <c r="T25" s="112">
        <f>+U25+V25+W25*11.321+X25*11.321</f>
        <v>500</v>
      </c>
      <c r="U25" s="111">
        <v>500</v>
      </c>
      <c r="V25" s="111"/>
      <c r="W25" s="111"/>
      <c r="X25" s="111"/>
      <c r="Y25" s="113">
        <f>+Z25+AA25+AB25</f>
        <v>8</v>
      </c>
      <c r="Z25" s="111">
        <v>8</v>
      </c>
      <c r="AA25" s="114"/>
      <c r="AB25" s="114"/>
      <c r="AC25" s="115">
        <v>44792</v>
      </c>
      <c r="AD25" s="120">
        <v>44792</v>
      </c>
      <c r="AE25" s="119" t="s">
        <v>3235</v>
      </c>
      <c r="AF25" s="109" t="s">
        <v>3799</v>
      </c>
      <c r="AG25" s="109" t="s">
        <v>8</v>
      </c>
    </row>
    <row r="26" spans="1:33" s="104" customFormat="1" ht="41.25" customHeight="1" x14ac:dyDescent="0.25">
      <c r="A26" s="104" t="s">
        <v>2981</v>
      </c>
      <c r="B26" s="104" t="s">
        <v>1092</v>
      </c>
      <c r="C26" s="108">
        <f>+SUBTOTAL(3,$F$7:F26)</f>
        <v>20</v>
      </c>
      <c r="D26" s="108" t="s">
        <v>174</v>
      </c>
      <c r="E26" s="109" t="s">
        <v>180</v>
      </c>
      <c r="F26" s="110" t="s">
        <v>1427</v>
      </c>
      <c r="G26" s="110" t="s">
        <v>1428</v>
      </c>
      <c r="H26" s="110" t="str">
        <f t="shared" si="3"/>
        <v>"Жасурбек Зухриддин" МЧЖ Ун ишлаб чиқаришни кенгайтириш (қадоқлаш)</v>
      </c>
      <c r="I26" s="110"/>
      <c r="J26" s="109" t="s">
        <v>20</v>
      </c>
      <c r="K26" s="109" t="s">
        <v>526</v>
      </c>
      <c r="L26" s="109" t="s">
        <v>3798</v>
      </c>
      <c r="M26" s="109">
        <v>301665113</v>
      </c>
      <c r="N26" s="109" t="s">
        <v>3786</v>
      </c>
      <c r="O26" s="109">
        <v>60</v>
      </c>
      <c r="P26" s="111">
        <v>2300</v>
      </c>
      <c r="Q26" s="111"/>
      <c r="R26" s="111"/>
      <c r="S26" s="111"/>
      <c r="T26" s="112">
        <f>+U26+V26+W26*11.321+X26*11.321</f>
        <v>2700</v>
      </c>
      <c r="U26" s="111">
        <v>2700</v>
      </c>
      <c r="V26" s="111"/>
      <c r="W26" s="111"/>
      <c r="X26" s="111"/>
      <c r="Y26" s="113">
        <f>+Z26+AA26+AB26</f>
        <v>3</v>
      </c>
      <c r="Z26" s="111">
        <v>3</v>
      </c>
      <c r="AA26" s="114"/>
      <c r="AB26" s="114"/>
      <c r="AC26" s="115">
        <v>44792</v>
      </c>
      <c r="AD26" s="120">
        <v>44792</v>
      </c>
      <c r="AE26" s="119" t="s">
        <v>3236</v>
      </c>
      <c r="AF26" s="109" t="s">
        <v>3799</v>
      </c>
      <c r="AG26" s="109" t="s">
        <v>8</v>
      </c>
    </row>
    <row r="27" spans="1:33" s="104" customFormat="1" ht="41.25" customHeight="1" x14ac:dyDescent="0.25">
      <c r="A27" s="104" t="s">
        <v>2983</v>
      </c>
      <c r="B27" s="104" t="s">
        <v>1092</v>
      </c>
      <c r="C27" s="108">
        <f>+SUBTOTAL(3,$F$7:F27)</f>
        <v>21</v>
      </c>
      <c r="D27" s="108" t="s">
        <v>174</v>
      </c>
      <c r="E27" s="109" t="s">
        <v>180</v>
      </c>
      <c r="F27" s="110" t="s">
        <v>1430</v>
      </c>
      <c r="G27" s="110" t="s">
        <v>1431</v>
      </c>
      <c r="H27" s="110" t="str">
        <f t="shared" si="3"/>
        <v>"MAROQAND GOLD OIL EKSTRAKSIY" МЧЖ Ўсимлик ёғи ишлаб чиқаришни кенгайтириш (қадоқлаш)</v>
      </c>
      <c r="I27" s="110"/>
      <c r="J27" s="109" t="s">
        <v>20</v>
      </c>
      <c r="K27" s="109" t="s">
        <v>537</v>
      </c>
      <c r="L27" s="109" t="s">
        <v>3798</v>
      </c>
      <c r="M27" s="109">
        <v>303087625</v>
      </c>
      <c r="N27" s="109" t="s">
        <v>3786</v>
      </c>
      <c r="O27" s="109">
        <v>40</v>
      </c>
      <c r="P27" s="111">
        <v>2300</v>
      </c>
      <c r="Q27" s="111"/>
      <c r="R27" s="111"/>
      <c r="S27" s="111"/>
      <c r="T27" s="112">
        <f t="shared" ref="T27:T47" si="4">+U27+V27+W27*11.321+X27*11.321</f>
        <v>792</v>
      </c>
      <c r="U27" s="111">
        <v>792</v>
      </c>
      <c r="V27" s="111"/>
      <c r="W27" s="111"/>
      <c r="X27" s="111"/>
      <c r="Y27" s="113">
        <f t="shared" ref="Y27:Y47" si="5">+Z27+AA27+AB27</f>
        <v>8</v>
      </c>
      <c r="Z27" s="111">
        <v>8</v>
      </c>
      <c r="AA27" s="114"/>
      <c r="AB27" s="114"/>
      <c r="AC27" s="115">
        <v>44792</v>
      </c>
      <c r="AD27" s="120">
        <v>44792</v>
      </c>
      <c r="AE27" s="119" t="s">
        <v>3238</v>
      </c>
      <c r="AF27" s="109" t="s">
        <v>3799</v>
      </c>
      <c r="AG27" s="109" t="s">
        <v>8</v>
      </c>
    </row>
    <row r="28" spans="1:33" s="104" customFormat="1" ht="41.25" customHeight="1" x14ac:dyDescent="0.25">
      <c r="A28" s="104" t="s">
        <v>2984</v>
      </c>
      <c r="B28" s="104" t="s">
        <v>1092</v>
      </c>
      <c r="C28" s="108">
        <f>+SUBTOTAL(3,$F$7:F28)</f>
        <v>22</v>
      </c>
      <c r="D28" s="108" t="s">
        <v>174</v>
      </c>
      <c r="E28" s="109" t="s">
        <v>180</v>
      </c>
      <c r="F28" s="110" t="s">
        <v>1580</v>
      </c>
      <c r="G28" s="110" t="s">
        <v>1581</v>
      </c>
      <c r="H28" s="110" t="str">
        <f t="shared" si="3"/>
        <v>"INDUSTRIES IMRONBEK" МЧЖ Қурилиш моллари (гипс ва травертин) ишлаб чиқариш</v>
      </c>
      <c r="I28" s="110"/>
      <c r="J28" s="109" t="s">
        <v>20</v>
      </c>
      <c r="K28" s="109" t="s">
        <v>527</v>
      </c>
      <c r="L28" s="109" t="s">
        <v>3797</v>
      </c>
      <c r="M28" s="109">
        <v>308382169</v>
      </c>
      <c r="N28" s="109" t="s">
        <v>3786</v>
      </c>
      <c r="O28" s="109">
        <v>4000</v>
      </c>
      <c r="P28" s="111">
        <v>200</v>
      </c>
      <c r="Q28" s="111"/>
      <c r="R28" s="111"/>
      <c r="S28" s="111"/>
      <c r="T28" s="112">
        <f t="shared" si="4"/>
        <v>550</v>
      </c>
      <c r="U28" s="111">
        <v>550</v>
      </c>
      <c r="V28" s="111"/>
      <c r="W28" s="111"/>
      <c r="X28" s="111"/>
      <c r="Y28" s="113">
        <f t="shared" si="5"/>
        <v>3</v>
      </c>
      <c r="Z28" s="111">
        <v>3</v>
      </c>
      <c r="AA28" s="114"/>
      <c r="AB28" s="114"/>
      <c r="AC28" s="115">
        <v>44811</v>
      </c>
      <c r="AD28" s="119">
        <v>44811</v>
      </c>
      <c r="AE28" s="119" t="s">
        <v>3239</v>
      </c>
      <c r="AF28" s="109" t="s">
        <v>3799</v>
      </c>
      <c r="AG28" s="109" t="s">
        <v>28</v>
      </c>
    </row>
    <row r="29" spans="1:33" s="104" customFormat="1" ht="41.25" customHeight="1" x14ac:dyDescent="0.25">
      <c r="A29" s="104" t="s">
        <v>2985</v>
      </c>
      <c r="B29" s="104" t="s">
        <v>1092</v>
      </c>
      <c r="C29" s="108">
        <f>+SUBTOTAL(3,$F$7:F29)</f>
        <v>23</v>
      </c>
      <c r="D29" s="108" t="s">
        <v>174</v>
      </c>
      <c r="E29" s="109" t="s">
        <v>180</v>
      </c>
      <c r="F29" s="110" t="s">
        <v>1365</v>
      </c>
      <c r="G29" s="110" t="s">
        <v>1366</v>
      </c>
      <c r="H29" s="110" t="str">
        <f t="shared" si="3"/>
        <v>"YANGI AVLOD ACADEMY" НТМ  Ўқув маркат ташкил этиш</v>
      </c>
      <c r="I29" s="110"/>
      <c r="J29" s="109" t="s">
        <v>24</v>
      </c>
      <c r="K29" s="109" t="s">
        <v>529</v>
      </c>
      <c r="L29" s="109" t="s">
        <v>3797</v>
      </c>
      <c r="M29" s="109">
        <v>308567696</v>
      </c>
      <c r="N29" s="109" t="s">
        <v>3787</v>
      </c>
      <c r="O29" s="109">
        <v>200</v>
      </c>
      <c r="P29" s="111">
        <v>250</v>
      </c>
      <c r="Q29" s="111"/>
      <c r="R29" s="111"/>
      <c r="S29" s="111"/>
      <c r="T29" s="112">
        <f t="shared" si="4"/>
        <v>1500</v>
      </c>
      <c r="U29" s="111">
        <v>1500</v>
      </c>
      <c r="V29" s="111"/>
      <c r="W29" s="111"/>
      <c r="X29" s="111"/>
      <c r="Y29" s="113">
        <f t="shared" si="5"/>
        <v>5</v>
      </c>
      <c r="Z29" s="111">
        <v>5</v>
      </c>
      <c r="AA29" s="114"/>
      <c r="AB29" s="114"/>
      <c r="AC29" s="115">
        <v>44691</v>
      </c>
      <c r="AD29" s="120">
        <v>44691</v>
      </c>
      <c r="AE29" s="119" t="s">
        <v>3240</v>
      </c>
      <c r="AF29" s="109" t="s">
        <v>3799</v>
      </c>
      <c r="AG29" s="109" t="s">
        <v>8</v>
      </c>
    </row>
    <row r="30" spans="1:33" s="104" customFormat="1" ht="41.25" customHeight="1" x14ac:dyDescent="0.25">
      <c r="A30" s="104" t="s">
        <v>3190</v>
      </c>
      <c r="B30" s="104" t="s">
        <v>1092</v>
      </c>
      <c r="C30" s="108">
        <f>+SUBTOTAL(3,$F$7:F30)</f>
        <v>24</v>
      </c>
      <c r="D30" s="108" t="s">
        <v>174</v>
      </c>
      <c r="E30" s="109" t="s">
        <v>180</v>
      </c>
      <c r="F30" s="110" t="s">
        <v>1705</v>
      </c>
      <c r="G30" s="110" t="s">
        <v>1706</v>
      </c>
      <c r="H30" s="110" t="str">
        <f t="shared" si="3"/>
        <v>"Бобур Азимов" МЧЖ Гипс ишлаб чиқариш</v>
      </c>
      <c r="I30" s="110"/>
      <c r="J30" s="109" t="s">
        <v>24</v>
      </c>
      <c r="K30" s="109" t="s">
        <v>527</v>
      </c>
      <c r="L30" s="109" t="s">
        <v>3797</v>
      </c>
      <c r="M30" s="109">
        <v>308382169</v>
      </c>
      <c r="N30" s="109" t="s">
        <v>3786</v>
      </c>
      <c r="O30" s="109">
        <v>4000</v>
      </c>
      <c r="P30" s="111">
        <v>200</v>
      </c>
      <c r="Q30" s="111"/>
      <c r="R30" s="111"/>
      <c r="S30" s="111"/>
      <c r="T30" s="112">
        <f t="shared" si="4"/>
        <v>1500</v>
      </c>
      <c r="U30" s="111">
        <v>1500</v>
      </c>
      <c r="V30" s="111"/>
      <c r="W30" s="111"/>
      <c r="X30" s="111"/>
      <c r="Y30" s="113">
        <f t="shared" si="5"/>
        <v>8</v>
      </c>
      <c r="Z30" s="111">
        <v>8</v>
      </c>
      <c r="AA30" s="114"/>
      <c r="AB30" s="114"/>
      <c r="AC30" s="115">
        <v>44866</v>
      </c>
      <c r="AD30" s="120">
        <v>44866</v>
      </c>
      <c r="AE30" s="119" t="s">
        <v>3351</v>
      </c>
      <c r="AF30" s="109" t="s">
        <v>3799</v>
      </c>
      <c r="AG30" s="109" t="s">
        <v>8</v>
      </c>
    </row>
    <row r="31" spans="1:33" s="104" customFormat="1" ht="41.25" customHeight="1" x14ac:dyDescent="0.25">
      <c r="A31" s="104" t="s">
        <v>3191</v>
      </c>
      <c r="B31" s="104" t="s">
        <v>1092</v>
      </c>
      <c r="C31" s="108">
        <f>+SUBTOTAL(3,$F$7:F31)</f>
        <v>25</v>
      </c>
      <c r="D31" s="108" t="s">
        <v>174</v>
      </c>
      <c r="E31" s="109" t="s">
        <v>180</v>
      </c>
      <c r="F31" s="110" t="s">
        <v>1707</v>
      </c>
      <c r="G31" s="110" t="s">
        <v>1708</v>
      </c>
      <c r="H31" s="110" t="str">
        <f t="shared" si="3"/>
        <v>"Мансурбек Қўрғон бизнес" МЧЖ Чиқинди маҳсулотларини йиғиш хизматини ташкил этиш</v>
      </c>
      <c r="I31" s="110"/>
      <c r="J31" s="109" t="s">
        <v>24</v>
      </c>
      <c r="K31" s="109" t="s">
        <v>3412</v>
      </c>
      <c r="L31" s="109" t="s">
        <v>3797</v>
      </c>
      <c r="M31" s="109">
        <v>305605594</v>
      </c>
      <c r="N31" s="109" t="s">
        <v>3783</v>
      </c>
      <c r="O31" s="109">
        <v>100</v>
      </c>
      <c r="P31" s="111">
        <v>2500</v>
      </c>
      <c r="Q31" s="111"/>
      <c r="R31" s="111"/>
      <c r="S31" s="111"/>
      <c r="T31" s="112">
        <f t="shared" si="4"/>
        <v>5198.1499999999996</v>
      </c>
      <c r="U31" s="111">
        <v>3500</v>
      </c>
      <c r="V31" s="111"/>
      <c r="W31" s="111">
        <v>150</v>
      </c>
      <c r="X31" s="111"/>
      <c r="Y31" s="113">
        <f t="shared" si="5"/>
        <v>83</v>
      </c>
      <c r="Z31" s="111">
        <v>83</v>
      </c>
      <c r="AA31" s="114"/>
      <c r="AB31" s="114"/>
      <c r="AC31" s="115">
        <v>44866</v>
      </c>
      <c r="AD31" s="120">
        <v>44866</v>
      </c>
      <c r="AE31" s="119" t="s">
        <v>3348</v>
      </c>
      <c r="AF31" s="109" t="s">
        <v>3799</v>
      </c>
      <c r="AG31" s="109" t="s">
        <v>8</v>
      </c>
    </row>
    <row r="32" spans="1:33" s="104" customFormat="1" ht="41.25" customHeight="1" x14ac:dyDescent="0.25">
      <c r="A32" s="104" t="s">
        <v>3192</v>
      </c>
      <c r="B32" s="104" t="s">
        <v>1092</v>
      </c>
      <c r="C32" s="108">
        <f>+SUBTOTAL(3,$F$7:F32)</f>
        <v>26</v>
      </c>
      <c r="D32" s="108" t="s">
        <v>174</v>
      </c>
      <c r="E32" s="109" t="s">
        <v>180</v>
      </c>
      <c r="F32" s="110" t="s">
        <v>1709</v>
      </c>
      <c r="G32" s="110" t="s">
        <v>27</v>
      </c>
      <c r="H32" s="110" t="str">
        <f t="shared" si="3"/>
        <v>"ETYKOAS" МЧЖ Мехмонхона хизматини ташкил этиш</v>
      </c>
      <c r="I32" s="110"/>
      <c r="J32" s="109" t="s">
        <v>20</v>
      </c>
      <c r="K32" s="109" t="s">
        <v>527</v>
      </c>
      <c r="L32" s="109" t="s">
        <v>3797</v>
      </c>
      <c r="M32" s="109">
        <v>300830067</v>
      </c>
      <c r="N32" s="109" t="s">
        <v>3786</v>
      </c>
      <c r="O32" s="109">
        <v>100</v>
      </c>
      <c r="P32" s="111">
        <v>550</v>
      </c>
      <c r="Q32" s="111"/>
      <c r="R32" s="111"/>
      <c r="S32" s="111"/>
      <c r="T32" s="112">
        <f t="shared" si="4"/>
        <v>2300</v>
      </c>
      <c r="U32" s="111">
        <v>2300</v>
      </c>
      <c r="V32" s="111"/>
      <c r="W32" s="111"/>
      <c r="X32" s="111"/>
      <c r="Y32" s="113">
        <f t="shared" si="5"/>
        <v>5</v>
      </c>
      <c r="Z32" s="111">
        <v>5</v>
      </c>
      <c r="AA32" s="114"/>
      <c r="AB32" s="114"/>
      <c r="AC32" s="115">
        <v>44866</v>
      </c>
      <c r="AD32" s="120">
        <v>44866</v>
      </c>
      <c r="AE32" s="119" t="s">
        <v>3352</v>
      </c>
      <c r="AF32" s="109" t="s">
        <v>3799</v>
      </c>
      <c r="AG32" s="109" t="s">
        <v>8</v>
      </c>
    </row>
    <row r="33" spans="1:34" s="104" customFormat="1" ht="41.25" customHeight="1" x14ac:dyDescent="0.25">
      <c r="A33" s="104" t="s">
        <v>3193</v>
      </c>
      <c r="B33" s="104" t="s">
        <v>1092</v>
      </c>
      <c r="C33" s="108">
        <f>+SUBTOTAL(3,$F$7:F33)</f>
        <v>27</v>
      </c>
      <c r="D33" s="108" t="s">
        <v>174</v>
      </c>
      <c r="E33" s="109" t="s">
        <v>180</v>
      </c>
      <c r="F33" s="110" t="s">
        <v>1710</v>
      </c>
      <c r="G33" s="110" t="s">
        <v>1711</v>
      </c>
      <c r="H33" s="110" t="str">
        <f t="shared" si="3"/>
        <v>"Kamalak umid g'unchasi" НТМ ДХШ МТМ ташкил қилиш</v>
      </c>
      <c r="I33" s="110"/>
      <c r="J33" s="109" t="s">
        <v>24</v>
      </c>
      <c r="K33" s="109" t="s">
        <v>1712</v>
      </c>
      <c r="L33" s="109" t="s">
        <v>3797</v>
      </c>
      <c r="M33" s="109">
        <v>307959533</v>
      </c>
      <c r="N33" s="109" t="s">
        <v>3783</v>
      </c>
      <c r="O33" s="109">
        <v>16</v>
      </c>
      <c r="P33" s="111">
        <v>450</v>
      </c>
      <c r="Q33" s="111"/>
      <c r="R33" s="111"/>
      <c r="S33" s="111"/>
      <c r="T33" s="112">
        <f t="shared" si="4"/>
        <v>5250</v>
      </c>
      <c r="U33" s="111">
        <v>2500</v>
      </c>
      <c r="V33" s="111">
        <v>2750</v>
      </c>
      <c r="W33" s="111"/>
      <c r="X33" s="111"/>
      <c r="Y33" s="113">
        <f t="shared" si="5"/>
        <v>10</v>
      </c>
      <c r="Z33" s="111">
        <v>10</v>
      </c>
      <c r="AA33" s="114"/>
      <c r="AB33" s="114"/>
      <c r="AC33" s="115">
        <v>44866</v>
      </c>
      <c r="AD33" s="120">
        <v>44866</v>
      </c>
      <c r="AE33" s="119" t="s">
        <v>3353</v>
      </c>
      <c r="AF33" s="109" t="s">
        <v>3799</v>
      </c>
      <c r="AG33" s="109" t="s">
        <v>8</v>
      </c>
    </row>
    <row r="34" spans="1:34" s="104" customFormat="1" ht="41.25" customHeight="1" x14ac:dyDescent="0.25">
      <c r="A34" s="104" t="s">
        <v>3195</v>
      </c>
      <c r="B34" s="104" t="s">
        <v>1092</v>
      </c>
      <c r="C34" s="108">
        <f>+SUBTOTAL(3,$F$7:F34)</f>
        <v>28</v>
      </c>
      <c r="D34" s="108" t="s">
        <v>174</v>
      </c>
      <c r="E34" s="109" t="s">
        <v>180</v>
      </c>
      <c r="F34" s="110" t="s">
        <v>1716</v>
      </c>
      <c r="G34" s="110" t="s">
        <v>1717</v>
      </c>
      <c r="H34" s="110" t="str">
        <f t="shared" si="3"/>
        <v>"Нигора строй қўрғон" МЧЖ Хўжалик моллари савдо дўкони ташкил этиш</v>
      </c>
      <c r="I34" s="110"/>
      <c r="J34" s="109" t="s">
        <v>24</v>
      </c>
      <c r="K34" s="109" t="s">
        <v>155</v>
      </c>
      <c r="L34" s="109" t="s">
        <v>3797</v>
      </c>
      <c r="M34" s="109">
        <v>306045414</v>
      </c>
      <c r="N34" s="109" t="s">
        <v>18</v>
      </c>
      <c r="O34" s="109">
        <v>0</v>
      </c>
      <c r="P34" s="111">
        <v>500</v>
      </c>
      <c r="Q34" s="111"/>
      <c r="R34" s="111"/>
      <c r="S34" s="111"/>
      <c r="T34" s="112">
        <f t="shared" si="4"/>
        <v>2500</v>
      </c>
      <c r="U34" s="111">
        <v>2500</v>
      </c>
      <c r="V34" s="111"/>
      <c r="W34" s="111"/>
      <c r="X34" s="111"/>
      <c r="Y34" s="113">
        <f t="shared" si="5"/>
        <v>5</v>
      </c>
      <c r="Z34" s="111">
        <v>5</v>
      </c>
      <c r="AA34" s="114"/>
      <c r="AB34" s="114"/>
      <c r="AC34" s="115">
        <v>44895</v>
      </c>
      <c r="AD34" s="120">
        <v>44895</v>
      </c>
      <c r="AE34" s="119" t="s">
        <v>3355</v>
      </c>
      <c r="AF34" s="109" t="s">
        <v>3799</v>
      </c>
      <c r="AG34" s="109" t="s">
        <v>8</v>
      </c>
    </row>
    <row r="35" spans="1:34" s="104" customFormat="1" ht="41.25" customHeight="1" x14ac:dyDescent="0.25">
      <c r="A35" s="104" t="s">
        <v>3196</v>
      </c>
      <c r="B35" s="104" t="s">
        <v>1092</v>
      </c>
      <c r="C35" s="108">
        <f>+SUBTOTAL(3,$F$7:F35)</f>
        <v>29</v>
      </c>
      <c r="D35" s="108" t="s">
        <v>174</v>
      </c>
      <c r="E35" s="109" t="s">
        <v>180</v>
      </c>
      <c r="F35" s="110" t="s">
        <v>1718</v>
      </c>
      <c r="G35" s="110" t="s">
        <v>1193</v>
      </c>
      <c r="H35" s="110" t="str">
        <f t="shared" si="3"/>
        <v>"Давр-СУ" МЧЖ Темир бетон маҳсулотлари ишлаб чиқаришни кенгайтириш</v>
      </c>
      <c r="I35" s="110"/>
      <c r="J35" s="109" t="s">
        <v>20</v>
      </c>
      <c r="K35" s="109" t="s">
        <v>527</v>
      </c>
      <c r="L35" s="109" t="s">
        <v>3798</v>
      </c>
      <c r="M35" s="109">
        <v>202979429</v>
      </c>
      <c r="N35" s="109" t="s">
        <v>3784</v>
      </c>
      <c r="O35" s="109">
        <v>5000</v>
      </c>
      <c r="P35" s="111">
        <v>2500</v>
      </c>
      <c r="Q35" s="111"/>
      <c r="R35" s="111"/>
      <c r="S35" s="111"/>
      <c r="T35" s="112">
        <f t="shared" si="4"/>
        <v>4200</v>
      </c>
      <c r="U35" s="111">
        <v>4200</v>
      </c>
      <c r="V35" s="111"/>
      <c r="W35" s="111"/>
      <c r="X35" s="111"/>
      <c r="Y35" s="113">
        <f t="shared" si="5"/>
        <v>12</v>
      </c>
      <c r="Z35" s="111">
        <v>12</v>
      </c>
      <c r="AA35" s="114"/>
      <c r="AB35" s="114"/>
      <c r="AC35" s="115">
        <v>44895</v>
      </c>
      <c r="AD35" s="120">
        <v>44895</v>
      </c>
      <c r="AE35" s="119" t="s">
        <v>3355</v>
      </c>
      <c r="AF35" s="109" t="s">
        <v>3799</v>
      </c>
      <c r="AG35" s="109" t="s">
        <v>8</v>
      </c>
    </row>
    <row r="36" spans="1:34" s="104" customFormat="1" ht="41.25" customHeight="1" x14ac:dyDescent="0.25">
      <c r="A36" s="104" t="s">
        <v>3434</v>
      </c>
      <c r="B36" s="104" t="s">
        <v>2128</v>
      </c>
      <c r="C36" s="108">
        <f>+SUBTOTAL(3,$F$7:F36)</f>
        <v>30</v>
      </c>
      <c r="D36" s="108" t="s">
        <v>174</v>
      </c>
      <c r="E36" s="109" t="s">
        <v>180</v>
      </c>
      <c r="F36" s="110" t="s">
        <v>683</v>
      </c>
      <c r="G36" s="110" t="s">
        <v>238</v>
      </c>
      <c r="H36" s="110" t="str">
        <f t="shared" si="3"/>
        <v>"TEXNO STAR"МЧЖ ДЖК ва СЖК хўжалик ва суюқ савун ишлаб чиқаришни ташкил этиш</v>
      </c>
      <c r="I36" s="110"/>
      <c r="J36" s="109" t="s">
        <v>20</v>
      </c>
      <c r="K36" s="109" t="s">
        <v>552</v>
      </c>
      <c r="L36" s="109" t="s">
        <v>3797</v>
      </c>
      <c r="M36" s="109">
        <v>307479799</v>
      </c>
      <c r="N36" s="109" t="s">
        <v>3786</v>
      </c>
      <c r="O36" s="109">
        <v>150</v>
      </c>
      <c r="P36" s="111">
        <v>800</v>
      </c>
      <c r="Q36" s="111"/>
      <c r="R36" s="111"/>
      <c r="S36" s="111"/>
      <c r="T36" s="112">
        <f t="shared" si="4"/>
        <v>4000</v>
      </c>
      <c r="U36" s="111">
        <v>4000</v>
      </c>
      <c r="V36" s="111">
        <v>0</v>
      </c>
      <c r="W36" s="111">
        <v>0</v>
      </c>
      <c r="X36" s="111">
        <v>0</v>
      </c>
      <c r="Y36" s="113">
        <f t="shared" si="5"/>
        <v>5</v>
      </c>
      <c r="Z36" s="111">
        <v>5</v>
      </c>
      <c r="AA36" s="114">
        <v>0</v>
      </c>
      <c r="AB36" s="114">
        <v>0</v>
      </c>
      <c r="AC36" s="115">
        <v>44908</v>
      </c>
      <c r="AD36" s="119">
        <v>44908</v>
      </c>
      <c r="AE36" s="119" t="s">
        <v>2209</v>
      </c>
      <c r="AF36" s="109" t="s">
        <v>3799</v>
      </c>
      <c r="AG36" s="109" t="s">
        <v>8</v>
      </c>
      <c r="AH36" s="104" t="s">
        <v>3416</v>
      </c>
    </row>
    <row r="37" spans="1:34" s="104" customFormat="1" ht="41.25" customHeight="1" x14ac:dyDescent="0.25">
      <c r="A37" s="104" t="s">
        <v>3435</v>
      </c>
      <c r="B37" s="104" t="s">
        <v>2128</v>
      </c>
      <c r="C37" s="108">
        <f>+SUBTOTAL(3,$F$7:F37)</f>
        <v>31</v>
      </c>
      <c r="D37" s="108" t="s">
        <v>174</v>
      </c>
      <c r="E37" s="109" t="s">
        <v>180</v>
      </c>
      <c r="F37" s="110" t="s">
        <v>684</v>
      </c>
      <c r="G37" s="110" t="s">
        <v>240</v>
      </c>
      <c r="H37" s="110" t="str">
        <f t="shared" si="3"/>
        <v>"UNITED MOBILE SYSTEMS "МЧЖ Шифер ишлаб чиқаришни ташкил этиш</v>
      </c>
      <c r="I37" s="110"/>
      <c r="J37" s="109" t="s">
        <v>20</v>
      </c>
      <c r="K37" s="109" t="s">
        <v>527</v>
      </c>
      <c r="L37" s="109" t="s">
        <v>3797</v>
      </c>
      <c r="M37" s="109">
        <v>303098294</v>
      </c>
      <c r="N37" s="109" t="s">
        <v>3785</v>
      </c>
      <c r="O37" s="109">
        <v>100</v>
      </c>
      <c r="P37" s="111">
        <v>400</v>
      </c>
      <c r="Q37" s="111"/>
      <c r="R37" s="111"/>
      <c r="S37" s="111"/>
      <c r="T37" s="112">
        <f t="shared" si="4"/>
        <v>4000</v>
      </c>
      <c r="U37" s="111">
        <v>4000</v>
      </c>
      <c r="V37" s="111">
        <v>0</v>
      </c>
      <c r="W37" s="111">
        <v>0</v>
      </c>
      <c r="X37" s="111">
        <v>0</v>
      </c>
      <c r="Y37" s="113">
        <f t="shared" si="5"/>
        <v>4</v>
      </c>
      <c r="Z37" s="111">
        <v>4</v>
      </c>
      <c r="AA37" s="114">
        <v>0</v>
      </c>
      <c r="AB37" s="114">
        <v>0</v>
      </c>
      <c r="AC37" s="115">
        <v>44908</v>
      </c>
      <c r="AD37" s="119">
        <v>44908</v>
      </c>
      <c r="AE37" s="119" t="s">
        <v>2210</v>
      </c>
      <c r="AF37" s="109" t="s">
        <v>3799</v>
      </c>
      <c r="AG37" s="109" t="s">
        <v>8</v>
      </c>
      <c r="AH37" s="104" t="s">
        <v>3416</v>
      </c>
    </row>
    <row r="38" spans="1:34" s="104" customFormat="1" ht="41.25" customHeight="1" x14ac:dyDescent="0.25">
      <c r="A38" s="104" t="s">
        <v>3577</v>
      </c>
      <c r="B38" s="104" t="s">
        <v>2128</v>
      </c>
      <c r="C38" s="108">
        <f>+SUBTOTAL(3,$F$7:F38)</f>
        <v>32</v>
      </c>
      <c r="D38" s="108" t="s">
        <v>174</v>
      </c>
      <c r="E38" s="109" t="s">
        <v>180</v>
      </c>
      <c r="F38" s="110" t="s">
        <v>1776</v>
      </c>
      <c r="G38" s="110" t="s">
        <v>1225</v>
      </c>
      <c r="H38" s="110" t="str">
        <f t="shared" si="3"/>
        <v>"Classic motor" МЧЖ Нефтни қайта ишлашни кенгайтириш</v>
      </c>
      <c r="I38" s="110"/>
      <c r="J38" s="109" t="s">
        <v>20</v>
      </c>
      <c r="K38" s="109" t="s">
        <v>535</v>
      </c>
      <c r="L38" s="109" t="s">
        <v>3798</v>
      </c>
      <c r="M38" s="109">
        <v>305136696</v>
      </c>
      <c r="N38" s="124" t="s">
        <v>3786</v>
      </c>
      <c r="O38" s="124">
        <v>100</v>
      </c>
      <c r="P38" s="125">
        <v>5200</v>
      </c>
      <c r="Q38" s="111"/>
      <c r="R38" s="111"/>
      <c r="S38" s="111"/>
      <c r="T38" s="112">
        <f t="shared" si="4"/>
        <v>8500</v>
      </c>
      <c r="U38" s="111">
        <v>8500</v>
      </c>
      <c r="V38" s="111"/>
      <c r="W38" s="111"/>
      <c r="X38" s="111"/>
      <c r="Y38" s="113">
        <f t="shared" si="5"/>
        <v>31</v>
      </c>
      <c r="Z38" s="111">
        <v>28</v>
      </c>
      <c r="AA38" s="114">
        <v>3</v>
      </c>
      <c r="AB38" s="114"/>
      <c r="AC38" s="115">
        <v>44916</v>
      </c>
      <c r="AD38" s="119">
        <v>44915</v>
      </c>
      <c r="AE38" s="119" t="s">
        <v>3383</v>
      </c>
      <c r="AF38" s="109" t="s">
        <v>3799</v>
      </c>
      <c r="AG38" s="109" t="s">
        <v>8</v>
      </c>
      <c r="AH38" s="104" t="s">
        <v>3417</v>
      </c>
    </row>
    <row r="39" spans="1:34" s="104" customFormat="1" ht="41.25" customHeight="1" x14ac:dyDescent="0.25">
      <c r="A39" s="104" t="s">
        <v>3578</v>
      </c>
      <c r="B39" s="104" t="s">
        <v>2128</v>
      </c>
      <c r="C39" s="108">
        <f>+SUBTOTAL(3,$F$7:F39)</f>
        <v>33</v>
      </c>
      <c r="D39" s="108" t="s">
        <v>174</v>
      </c>
      <c r="E39" s="109" t="s">
        <v>180</v>
      </c>
      <c r="F39" s="110" t="s">
        <v>1831</v>
      </c>
      <c r="G39" s="110" t="s">
        <v>1832</v>
      </c>
      <c r="H39" s="110" t="str">
        <f t="shared" si="3"/>
        <v>"AGROMIR BUILDINGS" МЧЖ Қурилиш хизматлари (кўп қаватли турар жой) ташкил этиш</v>
      </c>
      <c r="I39" s="110"/>
      <c r="J39" s="109" t="s">
        <v>24</v>
      </c>
      <c r="K39" s="109" t="s">
        <v>545</v>
      </c>
      <c r="L39" s="109" t="s">
        <v>3797</v>
      </c>
      <c r="M39" s="109">
        <v>305797151</v>
      </c>
      <c r="N39" s="109" t="s">
        <v>3793</v>
      </c>
      <c r="O39" s="109">
        <v>182</v>
      </c>
      <c r="P39" s="111">
        <v>1000</v>
      </c>
      <c r="Q39" s="111"/>
      <c r="R39" s="111"/>
      <c r="S39" s="111"/>
      <c r="T39" s="112">
        <f t="shared" si="4"/>
        <v>78400</v>
      </c>
      <c r="U39" s="111">
        <v>78400</v>
      </c>
      <c r="V39" s="111"/>
      <c r="W39" s="111"/>
      <c r="X39" s="111"/>
      <c r="Y39" s="113">
        <f t="shared" si="5"/>
        <v>15</v>
      </c>
      <c r="Z39" s="111">
        <v>15</v>
      </c>
      <c r="AA39" s="114"/>
      <c r="AB39" s="114"/>
      <c r="AC39" s="115">
        <v>44916</v>
      </c>
      <c r="AD39" s="119">
        <v>44915</v>
      </c>
      <c r="AE39" s="119" t="s">
        <v>3384</v>
      </c>
      <c r="AF39" s="109" t="s">
        <v>3799</v>
      </c>
      <c r="AG39" s="109" t="s">
        <v>8</v>
      </c>
      <c r="AH39" s="104" t="s">
        <v>3417</v>
      </c>
    </row>
    <row r="40" spans="1:34" s="104" customFormat="1" ht="41.25" customHeight="1" x14ac:dyDescent="0.25">
      <c r="A40" s="104" t="s">
        <v>3579</v>
      </c>
      <c r="B40" s="104" t="s">
        <v>2128</v>
      </c>
      <c r="C40" s="108">
        <f>+SUBTOTAL(3,$F$7:F40)</f>
        <v>34</v>
      </c>
      <c r="D40" s="108" t="s">
        <v>174</v>
      </c>
      <c r="E40" s="109" t="s">
        <v>180</v>
      </c>
      <c r="F40" s="110" t="s">
        <v>1839</v>
      </c>
      <c r="G40" s="110" t="s">
        <v>1840</v>
      </c>
      <c r="H40" s="110" t="str">
        <f t="shared" si="3"/>
        <v>"NAZAR SAVDO INVEST" МЧЖ Спорт мажмуаси ташкил этиш</v>
      </c>
      <c r="I40" s="110"/>
      <c r="J40" s="109" t="s">
        <v>24</v>
      </c>
      <c r="K40" s="109" t="s">
        <v>528</v>
      </c>
      <c r="L40" s="109" t="s">
        <v>3797</v>
      </c>
      <c r="M40" s="109">
        <v>304057503</v>
      </c>
      <c r="N40" s="109" t="s">
        <v>3791</v>
      </c>
      <c r="O40" s="109"/>
      <c r="P40" s="111">
        <v>250</v>
      </c>
      <c r="Q40" s="111"/>
      <c r="R40" s="111"/>
      <c r="S40" s="111"/>
      <c r="T40" s="112">
        <f t="shared" si="4"/>
        <v>1732.1</v>
      </c>
      <c r="U40" s="111">
        <v>600</v>
      </c>
      <c r="V40" s="111"/>
      <c r="W40" s="111">
        <v>100</v>
      </c>
      <c r="X40" s="111"/>
      <c r="Y40" s="113">
        <f t="shared" si="5"/>
        <v>5</v>
      </c>
      <c r="Z40" s="111">
        <v>4</v>
      </c>
      <c r="AA40" s="114">
        <v>1</v>
      </c>
      <c r="AB40" s="114"/>
      <c r="AC40" s="115">
        <v>44916</v>
      </c>
      <c r="AD40" s="119">
        <v>44915</v>
      </c>
      <c r="AE40" s="119" t="s">
        <v>3385</v>
      </c>
      <c r="AF40" s="109" t="s">
        <v>3799</v>
      </c>
      <c r="AG40" s="109" t="s">
        <v>8</v>
      </c>
      <c r="AH40" s="104" t="s">
        <v>3417</v>
      </c>
    </row>
    <row r="41" spans="1:34" s="104" customFormat="1" ht="41.25" customHeight="1" x14ac:dyDescent="0.25">
      <c r="A41" s="104" t="s">
        <v>3580</v>
      </c>
      <c r="B41" s="104" t="s">
        <v>2128</v>
      </c>
      <c r="C41" s="108">
        <f>+SUBTOTAL(3,$F$7:F41)</f>
        <v>35</v>
      </c>
      <c r="D41" s="108" t="s">
        <v>174</v>
      </c>
      <c r="E41" s="109" t="s">
        <v>180</v>
      </c>
      <c r="F41" s="110" t="s">
        <v>1844</v>
      </c>
      <c r="G41" s="110" t="s">
        <v>1845</v>
      </c>
      <c r="H41" s="110" t="str">
        <f t="shared" si="3"/>
        <v>"OLMALIQ KON-METALLURGIYA KOMBINATI" АЖ Ингичка конидаги волъфрам қолдиқларини қайта ишлашни ташкил этиш</v>
      </c>
      <c r="I41" s="110"/>
      <c r="J41" s="109" t="s">
        <v>20</v>
      </c>
      <c r="K41" s="109" t="s">
        <v>549</v>
      </c>
      <c r="L41" s="109" t="s">
        <v>3797</v>
      </c>
      <c r="M41" s="109">
        <v>202328794</v>
      </c>
      <c r="N41" s="108" t="s">
        <v>3786</v>
      </c>
      <c r="O41" s="108">
        <v>9</v>
      </c>
      <c r="P41" s="114">
        <v>3800</v>
      </c>
      <c r="Q41" s="111"/>
      <c r="R41" s="111"/>
      <c r="S41" s="111"/>
      <c r="T41" s="112">
        <f t="shared" si="4"/>
        <v>5500</v>
      </c>
      <c r="U41" s="111">
        <v>5500</v>
      </c>
      <c r="V41" s="111"/>
      <c r="W41" s="111"/>
      <c r="X41" s="111"/>
      <c r="Y41" s="113">
        <f t="shared" si="5"/>
        <v>82</v>
      </c>
      <c r="Z41" s="111">
        <v>80</v>
      </c>
      <c r="AA41" s="114">
        <v>2</v>
      </c>
      <c r="AB41" s="114"/>
      <c r="AC41" s="115">
        <v>44916</v>
      </c>
      <c r="AD41" s="119">
        <v>44915</v>
      </c>
      <c r="AE41" s="119" t="s">
        <v>3386</v>
      </c>
      <c r="AF41" s="109" t="s">
        <v>3799</v>
      </c>
      <c r="AG41" s="109" t="s">
        <v>8</v>
      </c>
      <c r="AH41" s="104" t="s">
        <v>3417</v>
      </c>
    </row>
    <row r="42" spans="1:34" s="104" customFormat="1" ht="41.25" customHeight="1" x14ac:dyDescent="0.25">
      <c r="A42" s="104" t="s">
        <v>3581</v>
      </c>
      <c r="B42" s="104" t="s">
        <v>2128</v>
      </c>
      <c r="C42" s="108">
        <f>+SUBTOTAL(3,$F$7:F42)</f>
        <v>36</v>
      </c>
      <c r="D42" s="108" t="s">
        <v>174</v>
      </c>
      <c r="E42" s="109" t="s">
        <v>180</v>
      </c>
      <c r="F42" s="110" t="s">
        <v>1859</v>
      </c>
      <c r="G42" s="110" t="s">
        <v>1673</v>
      </c>
      <c r="H42" s="110" t="str">
        <f t="shared" si="3"/>
        <v xml:space="preserve">"Qurg‘on Universal Biznes" МЧЖ Мебел ишлаб чиқаришни кенгайтириш </v>
      </c>
      <c r="I42" s="110"/>
      <c r="J42" s="109" t="s">
        <v>20</v>
      </c>
      <c r="K42" s="109" t="s">
        <v>1386</v>
      </c>
      <c r="L42" s="109" t="s">
        <v>3798</v>
      </c>
      <c r="M42" s="109">
        <v>301552396</v>
      </c>
      <c r="N42" s="108" t="s">
        <v>3784</v>
      </c>
      <c r="O42" s="108">
        <v>3000</v>
      </c>
      <c r="P42" s="114">
        <v>500</v>
      </c>
      <c r="Q42" s="111"/>
      <c r="R42" s="111"/>
      <c r="S42" s="111"/>
      <c r="T42" s="112">
        <f t="shared" si="4"/>
        <v>5900</v>
      </c>
      <c r="U42" s="111">
        <v>5900</v>
      </c>
      <c r="V42" s="111"/>
      <c r="W42" s="111"/>
      <c r="X42" s="111"/>
      <c r="Y42" s="113">
        <f t="shared" si="5"/>
        <v>5</v>
      </c>
      <c r="Z42" s="111">
        <v>5</v>
      </c>
      <c r="AA42" s="114"/>
      <c r="AB42" s="114"/>
      <c r="AC42" s="115">
        <v>44916</v>
      </c>
      <c r="AD42" s="119">
        <v>44915</v>
      </c>
      <c r="AE42" s="119" t="s">
        <v>3387</v>
      </c>
      <c r="AF42" s="109" t="s">
        <v>3799</v>
      </c>
      <c r="AG42" s="109" t="s">
        <v>8</v>
      </c>
      <c r="AH42" s="104" t="s">
        <v>3417</v>
      </c>
    </row>
    <row r="43" spans="1:34" s="104" customFormat="1" ht="41.25" customHeight="1" x14ac:dyDescent="0.25">
      <c r="A43" s="104" t="s">
        <v>3582</v>
      </c>
      <c r="B43" s="104" t="s">
        <v>2128</v>
      </c>
      <c r="C43" s="108">
        <f>+SUBTOTAL(3,$F$7:F43)</f>
        <v>37</v>
      </c>
      <c r="D43" s="108" t="s">
        <v>174</v>
      </c>
      <c r="E43" s="109" t="s">
        <v>180</v>
      </c>
      <c r="F43" s="110" t="s">
        <v>1892</v>
      </c>
      <c r="G43" s="110" t="s">
        <v>1863</v>
      </c>
      <c r="H43" s="110" t="str">
        <f t="shared" si="3"/>
        <v xml:space="preserve">"Suhrob Sitora" МЧЖ Автомобилларга ёқилғи қўйиш шахобчасини ташкил этиш </v>
      </c>
      <c r="I43" s="110"/>
      <c r="J43" s="109" t="s">
        <v>24</v>
      </c>
      <c r="K43" s="109" t="s">
        <v>155</v>
      </c>
      <c r="L43" s="109" t="s">
        <v>3797</v>
      </c>
      <c r="M43" s="109">
        <v>309007118</v>
      </c>
      <c r="N43" s="109" t="s">
        <v>3791</v>
      </c>
      <c r="O43" s="109"/>
      <c r="P43" s="111">
        <v>200</v>
      </c>
      <c r="Q43" s="111"/>
      <c r="R43" s="111"/>
      <c r="S43" s="111"/>
      <c r="T43" s="112">
        <f t="shared" si="4"/>
        <v>1300</v>
      </c>
      <c r="U43" s="111">
        <v>1300</v>
      </c>
      <c r="V43" s="111"/>
      <c r="W43" s="111"/>
      <c r="X43" s="111"/>
      <c r="Y43" s="113">
        <f t="shared" si="5"/>
        <v>5</v>
      </c>
      <c r="Z43" s="111">
        <v>5</v>
      </c>
      <c r="AA43" s="114"/>
      <c r="AB43" s="114"/>
      <c r="AC43" s="115">
        <v>44916</v>
      </c>
      <c r="AD43" s="119">
        <v>44915</v>
      </c>
      <c r="AE43" s="119" t="s">
        <v>3388</v>
      </c>
      <c r="AF43" s="109" t="s">
        <v>3799</v>
      </c>
      <c r="AG43" s="109" t="s">
        <v>8</v>
      </c>
      <c r="AH43" s="104" t="s">
        <v>3417</v>
      </c>
    </row>
    <row r="44" spans="1:34" s="104" customFormat="1" ht="41.25" customHeight="1" x14ac:dyDescent="0.25">
      <c r="A44" s="104" t="s">
        <v>3583</v>
      </c>
      <c r="B44" s="104" t="s">
        <v>2128</v>
      </c>
      <c r="C44" s="108">
        <f>+SUBTOTAL(3,$F$7:F44)</f>
        <v>38</v>
      </c>
      <c r="D44" s="108" t="s">
        <v>174</v>
      </c>
      <c r="E44" s="109" t="s">
        <v>180</v>
      </c>
      <c r="F44" s="110" t="s">
        <v>1920</v>
      </c>
      <c r="G44" s="110" t="s">
        <v>1921</v>
      </c>
      <c r="H44" s="110" t="str">
        <f t="shared" si="3"/>
        <v>"Каттақўрғон пахтамаш" МЧЖ Металга ишлов беришни кенгайтириш</v>
      </c>
      <c r="I44" s="110"/>
      <c r="J44" s="109" t="s">
        <v>20</v>
      </c>
      <c r="K44" s="109" t="s">
        <v>549</v>
      </c>
      <c r="L44" s="109" t="s">
        <v>3798</v>
      </c>
      <c r="M44" s="109">
        <v>200720959</v>
      </c>
      <c r="N44" s="108" t="s">
        <v>3784</v>
      </c>
      <c r="O44" s="108">
        <v>250</v>
      </c>
      <c r="P44" s="114">
        <v>3000</v>
      </c>
      <c r="Q44" s="111"/>
      <c r="R44" s="111"/>
      <c r="S44" s="111"/>
      <c r="T44" s="112">
        <f t="shared" si="4"/>
        <v>2000</v>
      </c>
      <c r="U44" s="111">
        <v>2000</v>
      </c>
      <c r="V44" s="111"/>
      <c r="W44" s="111"/>
      <c r="X44" s="111"/>
      <c r="Y44" s="113">
        <f t="shared" si="5"/>
        <v>5</v>
      </c>
      <c r="Z44" s="111">
        <v>5</v>
      </c>
      <c r="AA44" s="114"/>
      <c r="AB44" s="114"/>
      <c r="AC44" s="115">
        <v>44916</v>
      </c>
      <c r="AD44" s="119">
        <v>44915</v>
      </c>
      <c r="AE44" s="119" t="s">
        <v>3389</v>
      </c>
      <c r="AF44" s="109" t="s">
        <v>3799</v>
      </c>
      <c r="AG44" s="109" t="s">
        <v>8</v>
      </c>
      <c r="AH44" s="104" t="s">
        <v>3417</v>
      </c>
    </row>
    <row r="45" spans="1:34" s="104" customFormat="1" ht="41.25" customHeight="1" x14ac:dyDescent="0.25">
      <c r="A45" s="104" t="s">
        <v>3584</v>
      </c>
      <c r="B45" s="104" t="s">
        <v>2128</v>
      </c>
      <c r="C45" s="108">
        <f>+SUBTOTAL(3,$F$7:F45)</f>
        <v>39</v>
      </c>
      <c r="D45" s="108" t="s">
        <v>174</v>
      </c>
      <c r="E45" s="109" t="s">
        <v>180</v>
      </c>
      <c r="F45" s="110" t="s">
        <v>2067</v>
      </c>
      <c r="G45" s="110" t="s">
        <v>2068</v>
      </c>
      <c r="H45" s="110" t="str">
        <f t="shared" si="3"/>
        <v>"CLASS-F" МЧЖ Ёқилғи, мойлаш маҳсулотлари ишлаб чиқариш</v>
      </c>
      <c r="I45" s="110"/>
      <c r="J45" s="109" t="s">
        <v>20</v>
      </c>
      <c r="K45" s="109" t="s">
        <v>1727</v>
      </c>
      <c r="L45" s="109" t="s">
        <v>3797</v>
      </c>
      <c r="M45" s="109">
        <v>305353474</v>
      </c>
      <c r="N45" s="108" t="s">
        <v>3786</v>
      </c>
      <c r="O45" s="108">
        <v>200</v>
      </c>
      <c r="P45" s="114">
        <v>2400</v>
      </c>
      <c r="Q45" s="111"/>
      <c r="R45" s="111"/>
      <c r="S45" s="111"/>
      <c r="T45" s="112">
        <f t="shared" si="4"/>
        <v>12000</v>
      </c>
      <c r="U45" s="111">
        <v>12000</v>
      </c>
      <c r="V45" s="111"/>
      <c r="W45" s="111"/>
      <c r="X45" s="111"/>
      <c r="Y45" s="113">
        <f t="shared" si="5"/>
        <v>9</v>
      </c>
      <c r="Z45" s="111">
        <v>9</v>
      </c>
      <c r="AA45" s="114"/>
      <c r="AB45" s="114"/>
      <c r="AC45" s="115">
        <v>44916</v>
      </c>
      <c r="AD45" s="119">
        <v>44915</v>
      </c>
      <c r="AE45" s="119" t="s">
        <v>3390</v>
      </c>
      <c r="AF45" s="109" t="s">
        <v>3799</v>
      </c>
      <c r="AG45" s="109" t="s">
        <v>8</v>
      </c>
      <c r="AH45" s="104" t="s">
        <v>3417</v>
      </c>
    </row>
    <row r="46" spans="1:34" s="104" customFormat="1" ht="41.25" customHeight="1" x14ac:dyDescent="0.25">
      <c r="A46" s="104" t="s">
        <v>3585</v>
      </c>
      <c r="B46" s="104" t="s">
        <v>2128</v>
      </c>
      <c r="C46" s="108">
        <f>+SUBTOTAL(3,$F$7:F46)</f>
        <v>40</v>
      </c>
      <c r="D46" s="108" t="s">
        <v>174</v>
      </c>
      <c r="E46" s="109" t="s">
        <v>180</v>
      </c>
      <c r="F46" s="110" t="s">
        <v>2069</v>
      </c>
      <c r="G46" s="110" t="s">
        <v>95</v>
      </c>
      <c r="H46" s="110" t="str">
        <f t="shared" si="3"/>
        <v>"Classicmotors power" МЧЖ Метални қайта ишлашни ташкил этиш</v>
      </c>
      <c r="I46" s="110"/>
      <c r="J46" s="109" t="s">
        <v>20</v>
      </c>
      <c r="K46" s="109" t="s">
        <v>549</v>
      </c>
      <c r="L46" s="109" t="s">
        <v>3797</v>
      </c>
      <c r="M46" s="109">
        <v>305018709</v>
      </c>
      <c r="N46" s="108" t="s">
        <v>3784</v>
      </c>
      <c r="O46" s="108">
        <v>500</v>
      </c>
      <c r="P46" s="114">
        <v>3500</v>
      </c>
      <c r="Q46" s="111"/>
      <c r="R46" s="111"/>
      <c r="S46" s="111"/>
      <c r="T46" s="112">
        <f t="shared" si="4"/>
        <v>20100</v>
      </c>
      <c r="U46" s="111">
        <v>20100</v>
      </c>
      <c r="V46" s="111"/>
      <c r="W46" s="111"/>
      <c r="X46" s="111"/>
      <c r="Y46" s="113">
        <f t="shared" si="5"/>
        <v>9</v>
      </c>
      <c r="Z46" s="111">
        <v>4</v>
      </c>
      <c r="AA46" s="114">
        <v>4</v>
      </c>
      <c r="AB46" s="114">
        <v>1</v>
      </c>
      <c r="AC46" s="115">
        <v>44916</v>
      </c>
      <c r="AD46" s="119">
        <v>44915</v>
      </c>
      <c r="AE46" s="119" t="s">
        <v>3391</v>
      </c>
      <c r="AF46" s="109" t="s">
        <v>3799</v>
      </c>
      <c r="AG46" s="109" t="s">
        <v>8</v>
      </c>
      <c r="AH46" s="104" t="s">
        <v>3417</v>
      </c>
    </row>
    <row r="47" spans="1:34" s="104" customFormat="1" ht="41.25" customHeight="1" x14ac:dyDescent="0.25">
      <c r="A47" s="104" t="s">
        <v>3586</v>
      </c>
      <c r="B47" s="104" t="s">
        <v>2128</v>
      </c>
      <c r="C47" s="108">
        <f>+SUBTOTAL(3,$F$7:F47)</f>
        <v>41</v>
      </c>
      <c r="D47" s="108" t="s">
        <v>174</v>
      </c>
      <c r="E47" s="109" t="s">
        <v>180</v>
      </c>
      <c r="F47" s="110" t="s">
        <v>2070</v>
      </c>
      <c r="G47" s="110" t="s">
        <v>2071</v>
      </c>
      <c r="H47" s="110" t="str">
        <f t="shared" si="3"/>
        <v>"DKIZ 2022" МЧЖ Рангли метални қайта ишлашни ташкил этиш</v>
      </c>
      <c r="I47" s="110"/>
      <c r="J47" s="109" t="s">
        <v>20</v>
      </c>
      <c r="K47" s="109" t="s">
        <v>549</v>
      </c>
      <c r="L47" s="109" t="s">
        <v>3797</v>
      </c>
      <c r="M47" s="109">
        <v>309212299</v>
      </c>
      <c r="N47" s="108" t="s">
        <v>3786</v>
      </c>
      <c r="O47" s="108">
        <v>3000</v>
      </c>
      <c r="P47" s="114">
        <v>15000</v>
      </c>
      <c r="Q47" s="111"/>
      <c r="R47" s="111"/>
      <c r="S47" s="111"/>
      <c r="T47" s="112">
        <f t="shared" si="4"/>
        <v>21500</v>
      </c>
      <c r="U47" s="111">
        <v>21500</v>
      </c>
      <c r="V47" s="111"/>
      <c r="W47" s="111"/>
      <c r="X47" s="111"/>
      <c r="Y47" s="113">
        <f t="shared" si="5"/>
        <v>18</v>
      </c>
      <c r="Z47" s="111">
        <v>16</v>
      </c>
      <c r="AA47" s="114">
        <v>2</v>
      </c>
      <c r="AB47" s="114"/>
      <c r="AC47" s="115">
        <v>44916</v>
      </c>
      <c r="AD47" s="119">
        <v>44915</v>
      </c>
      <c r="AE47" s="119" t="s">
        <v>3392</v>
      </c>
      <c r="AF47" s="109" t="s">
        <v>3799</v>
      </c>
      <c r="AG47" s="109" t="s">
        <v>8</v>
      </c>
      <c r="AH47" s="104" t="s">
        <v>3417</v>
      </c>
    </row>
    <row r="48" spans="1:34" ht="15" customHeight="1" x14ac:dyDescent="0.25">
      <c r="L48">
        <v>0</v>
      </c>
      <c r="M48"/>
      <c r="AF48"/>
    </row>
    <row r="50" spans="13:16" ht="15" customHeight="1" x14ac:dyDescent="0.25">
      <c r="M50" s="104">
        <v>0</v>
      </c>
      <c r="N50">
        <v>0</v>
      </c>
      <c r="O50">
        <v>0</v>
      </c>
      <c r="P50">
        <v>0</v>
      </c>
    </row>
  </sheetData>
  <sheetProtection formatColumns="0" formatRows="0" insertColumns="0" insertRows="0" sort="0" autoFilter="0"/>
  <autoFilter ref="A6:AJ48" xr:uid="{00000000-0009-0000-0000-000000000000}"/>
  <mergeCells count="34">
    <mergeCell ref="C3:C5"/>
    <mergeCell ref="D3:D5"/>
    <mergeCell ref="E3:E5"/>
    <mergeCell ref="F3:F5"/>
    <mergeCell ref="G3:G5"/>
    <mergeCell ref="C1:AG1"/>
    <mergeCell ref="I3:I5"/>
    <mergeCell ref="Y3:Y5"/>
    <mergeCell ref="Z3:AB3"/>
    <mergeCell ref="S4:S5"/>
    <mergeCell ref="U4:U5"/>
    <mergeCell ref="V4:W4"/>
    <mergeCell ref="X4:X5"/>
    <mergeCell ref="Q3:S3"/>
    <mergeCell ref="T3:T5"/>
    <mergeCell ref="U3:X3"/>
    <mergeCell ref="N4:N5"/>
    <mergeCell ref="O4:O5"/>
    <mergeCell ref="AC3:AC5"/>
    <mergeCell ref="Z4:Z5"/>
    <mergeCell ref="AA4:AA5"/>
    <mergeCell ref="L3:L5"/>
    <mergeCell ref="AD3:AE4"/>
    <mergeCell ref="AG3:AG5"/>
    <mergeCell ref="H3:H5"/>
    <mergeCell ref="AB4:AB5"/>
    <mergeCell ref="J3:J5"/>
    <mergeCell ref="K3:K5"/>
    <mergeCell ref="N3:P3"/>
    <mergeCell ref="P4:P5"/>
    <mergeCell ref="Q4:Q5"/>
    <mergeCell ref="R4:R5"/>
    <mergeCell ref="M3:M5"/>
    <mergeCell ref="AF3:AF5"/>
  </mergeCells>
  <printOptions horizontalCentered="1"/>
  <pageMargins left="0.19685039370078741" right="0.19685039370078741" top="0.51" bottom="0.34" header="0.31496062992125984" footer="0.31496062992125984"/>
  <pageSetup paperSize="9" scale="20" fitToHeight="100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5"/>
  <sheetViews>
    <sheetView showZeros="0" view="pageBreakPreview" zoomScale="70" zoomScaleNormal="115" zoomScaleSheetLayoutView="70" workbookViewId="0">
      <selection activeCell="D31" sqref="D31"/>
    </sheetView>
  </sheetViews>
  <sheetFormatPr defaultRowHeight="15" customHeight="1" x14ac:dyDescent="0.25"/>
  <cols>
    <col min="1" max="1" width="6.140625" customWidth="1"/>
    <col min="2" max="2" width="34.85546875" customWidth="1"/>
    <col min="3" max="3" width="12.7109375" customWidth="1"/>
    <col min="4" max="4" width="23.28515625" customWidth="1"/>
    <col min="5" max="5" width="12.7109375" customWidth="1"/>
    <col min="6" max="8" width="16.140625" customWidth="1"/>
    <col min="12" max="12" width="10.28515625" bestFit="1" customWidth="1"/>
    <col min="14" max="14" width="20.85546875" customWidth="1"/>
  </cols>
  <sheetData>
    <row r="1" spans="1:14" ht="102" customHeight="1" x14ac:dyDescent="0.25">
      <c r="A1" s="158" t="s">
        <v>3782</v>
      </c>
      <c r="B1" s="158"/>
      <c r="C1" s="158"/>
      <c r="D1" s="158"/>
      <c r="E1" s="158"/>
      <c r="F1" s="158"/>
      <c r="G1" s="158"/>
      <c r="H1" s="158"/>
      <c r="I1" s="10"/>
      <c r="J1" s="10"/>
      <c r="K1" s="10"/>
      <c r="L1" s="41"/>
      <c r="M1" s="12"/>
      <c r="N1" s="13"/>
    </row>
    <row r="2" spans="1:14" ht="19.5" customHeight="1" x14ac:dyDescent="0.3">
      <c r="A2" s="11"/>
      <c r="B2" s="11"/>
      <c r="C2" s="11"/>
      <c r="D2" s="2"/>
      <c r="E2" s="11"/>
      <c r="F2" s="11"/>
      <c r="G2" s="2"/>
      <c r="H2" s="11"/>
      <c r="I2" s="10"/>
      <c r="J2" s="10"/>
      <c r="K2" s="10"/>
      <c r="L2" s="42"/>
      <c r="M2" s="10"/>
      <c r="N2" s="10"/>
    </row>
    <row r="3" spans="1:14" ht="43.5" customHeight="1" x14ac:dyDescent="0.25">
      <c r="A3" s="159" t="s">
        <v>0</v>
      </c>
      <c r="B3" s="161" t="s">
        <v>1715</v>
      </c>
      <c r="C3" s="159" t="s">
        <v>516</v>
      </c>
      <c r="D3" s="159" t="s">
        <v>3779</v>
      </c>
      <c r="E3" s="159" t="s">
        <v>1078</v>
      </c>
      <c r="F3" s="159" t="s">
        <v>1084</v>
      </c>
      <c r="G3" s="159"/>
      <c r="H3" s="159"/>
      <c r="I3" s="10"/>
      <c r="J3" s="10"/>
      <c r="K3" s="10"/>
      <c r="L3" s="43" t="s">
        <v>1081</v>
      </c>
      <c r="M3" s="10"/>
      <c r="N3" s="10"/>
    </row>
    <row r="4" spans="1:14" ht="52.5" customHeight="1" x14ac:dyDescent="0.25">
      <c r="A4" s="159"/>
      <c r="B4" s="161"/>
      <c r="C4" s="159"/>
      <c r="D4" s="159"/>
      <c r="E4" s="159"/>
      <c r="F4" s="46" t="s">
        <v>3763</v>
      </c>
      <c r="G4" s="46" t="s">
        <v>3764</v>
      </c>
      <c r="H4" s="46" t="s">
        <v>3765</v>
      </c>
      <c r="I4" s="10"/>
      <c r="J4" s="10"/>
      <c r="K4" s="10"/>
      <c r="L4" s="44">
        <v>1000</v>
      </c>
      <c r="M4" s="10"/>
      <c r="N4" s="10"/>
    </row>
    <row r="5" spans="1:14" ht="38.25" customHeight="1" x14ac:dyDescent="0.3">
      <c r="A5" s="160" t="s">
        <v>627</v>
      </c>
      <c r="B5" s="160"/>
      <c r="C5" s="30">
        <f>+SUM(C6:C21)</f>
        <v>41</v>
      </c>
      <c r="D5" s="31">
        <f t="shared" ref="D5:H5" si="0">+SUM(D6:D21)</f>
        <v>251.10276000000002</v>
      </c>
      <c r="E5" s="30">
        <f t="shared" si="0"/>
        <v>560</v>
      </c>
      <c r="F5" s="30">
        <f t="shared" si="0"/>
        <v>493</v>
      </c>
      <c r="G5" s="30">
        <f t="shared" si="0"/>
        <v>36</v>
      </c>
      <c r="H5" s="30">
        <f t="shared" si="0"/>
        <v>31</v>
      </c>
      <c r="I5" s="10"/>
      <c r="J5" s="10"/>
      <c r="K5" s="10"/>
      <c r="L5" s="42"/>
      <c r="M5" s="10"/>
      <c r="N5" s="10"/>
    </row>
    <row r="6" spans="1:14" ht="31.5" hidden="1" customHeight="1" x14ac:dyDescent="0.25">
      <c r="A6" s="100">
        <v>1</v>
      </c>
      <c r="B6" s="101" t="s">
        <v>189</v>
      </c>
      <c r="C6" s="102">
        <f>+COUNTIFS(Манзилли!$E:$E,$B6)</f>
        <v>0</v>
      </c>
      <c r="D6" s="103">
        <f>+SUMIFS(Манзилли!$T:$T,Манзилли!$E:$E,$B6)/$L$4</f>
        <v>0</v>
      </c>
      <c r="E6" s="102">
        <f>+SUMIFS(Манзилли!$Y:$Y,Манзилли!$E:$E,$B6)</f>
        <v>0</v>
      </c>
      <c r="F6" s="102">
        <f>+SUMIFS(Манзилли!$Z:$Z,Манзилли!$E:$E,$B6)</f>
        <v>0</v>
      </c>
      <c r="G6" s="102">
        <f>+SUMIFS(Манзилли!$AA:$AA,Манзилли!$E:$E,$B6)</f>
        <v>0</v>
      </c>
      <c r="H6" s="102">
        <f>+SUMIFS(Манзилли!$AB:$AB,Манзилли!$E:$E,$B6)</f>
        <v>0</v>
      </c>
      <c r="I6" s="10"/>
      <c r="J6" s="10"/>
      <c r="K6" s="10"/>
      <c r="L6" s="10"/>
      <c r="M6" s="10"/>
      <c r="N6" s="10"/>
    </row>
    <row r="7" spans="1:14" ht="31.5" customHeight="1" x14ac:dyDescent="0.25">
      <c r="A7" s="100">
        <v>2</v>
      </c>
      <c r="B7" s="101" t="s">
        <v>180</v>
      </c>
      <c r="C7" s="102">
        <f>+COUNTIFS(Манзилли!$E:$E,$B7)</f>
        <v>41</v>
      </c>
      <c r="D7" s="103">
        <f>+SUMIFS(Манзилли!$T:$T,Манзилли!$E:$E,$B7)/$L$4</f>
        <v>251.10276000000002</v>
      </c>
      <c r="E7" s="102">
        <f>+SUMIFS(Манзилли!$Y:$Y,Манзилли!$E:$E,$B7)</f>
        <v>560</v>
      </c>
      <c r="F7" s="102">
        <f>+SUMIFS(Манзилли!$Z:$Z,Манзилли!$E:$E,$B7)</f>
        <v>493</v>
      </c>
      <c r="G7" s="102">
        <f>+SUMIFS(Манзилли!$AA:$AA,Манзилли!$E:$E,$B7)</f>
        <v>36</v>
      </c>
      <c r="H7" s="102">
        <f>+SUMIFS(Манзилли!$AB:$AB,Манзилли!$E:$E,$B7)</f>
        <v>31</v>
      </c>
      <c r="I7" s="10"/>
      <c r="J7" s="10"/>
      <c r="K7" s="10"/>
      <c r="L7" s="10"/>
      <c r="M7" s="10"/>
      <c r="N7" s="10"/>
    </row>
    <row r="8" spans="1:14" ht="31.5" hidden="1" customHeight="1" x14ac:dyDescent="0.25">
      <c r="A8" s="100">
        <v>3</v>
      </c>
      <c r="B8" s="101" t="s">
        <v>175</v>
      </c>
      <c r="C8" s="102">
        <f>+COUNTIFS(Манзилли!$E:$E,$B8)</f>
        <v>0</v>
      </c>
      <c r="D8" s="103">
        <f>+SUMIFS(Манзилли!$T:$T,Манзилли!$E:$E,$B8)/$L$4</f>
        <v>0</v>
      </c>
      <c r="E8" s="102">
        <f>+SUMIFS(Манзилли!$Y:$Y,Манзилли!$E:$E,$B8)</f>
        <v>0</v>
      </c>
      <c r="F8" s="102">
        <f>+SUMIFS(Манзилли!$Z:$Z,Манзилли!$E:$E,$B8)</f>
        <v>0</v>
      </c>
      <c r="G8" s="102">
        <f>+SUMIFS(Манзилли!$AA:$AA,Манзилли!$E:$E,$B8)</f>
        <v>0</v>
      </c>
      <c r="H8" s="102">
        <f>+SUMIFS(Манзилли!$AB:$AB,Манзилли!$E:$E,$B8)</f>
        <v>0</v>
      </c>
      <c r="I8" s="10"/>
      <c r="J8" s="10"/>
      <c r="K8" s="10"/>
      <c r="L8" s="10"/>
      <c r="M8" s="10"/>
      <c r="N8" s="10"/>
    </row>
    <row r="9" spans="1:14" ht="31.5" hidden="1" customHeight="1" x14ac:dyDescent="0.25">
      <c r="A9" s="100">
        <v>4</v>
      </c>
      <c r="B9" s="101" t="s">
        <v>176</v>
      </c>
      <c r="C9" s="102">
        <f>+COUNTIFS(Манзилли!$E:$E,$B9)</f>
        <v>0</v>
      </c>
      <c r="D9" s="103">
        <f>+SUMIFS(Манзилли!$T:$T,Манзилли!$E:$E,$B9)/$L$4</f>
        <v>0</v>
      </c>
      <c r="E9" s="102">
        <f>+SUMIFS(Манзилли!$Y:$Y,Манзилли!$E:$E,$B9)</f>
        <v>0</v>
      </c>
      <c r="F9" s="102">
        <f>+SUMIFS(Манзилли!$Z:$Z,Манзилли!$E:$E,$B9)</f>
        <v>0</v>
      </c>
      <c r="G9" s="102">
        <f>+SUMIFS(Манзилли!$AA:$AA,Манзилли!$E:$E,$B9)</f>
        <v>0</v>
      </c>
      <c r="H9" s="102">
        <f>+SUMIFS(Манзилли!$AB:$AB,Манзилли!$E:$E,$B9)</f>
        <v>0</v>
      </c>
      <c r="I9" s="10"/>
      <c r="J9" s="10"/>
      <c r="K9" s="10"/>
      <c r="L9" s="10"/>
      <c r="M9" s="10"/>
      <c r="N9" s="10"/>
    </row>
    <row r="10" spans="1:14" ht="31.5" hidden="1" customHeight="1" x14ac:dyDescent="0.25">
      <c r="A10" s="100">
        <v>5</v>
      </c>
      <c r="B10" s="101" t="s">
        <v>177</v>
      </c>
      <c r="C10" s="102">
        <f>+COUNTIFS(Манзилли!$E:$E,$B10)</f>
        <v>0</v>
      </c>
      <c r="D10" s="102">
        <f>+SUMIFS(Манзилли!$T:$T,Манзилли!$E:$E,$B10)/$L$4</f>
        <v>0</v>
      </c>
      <c r="E10" s="102">
        <f>+SUMIFS(Манзилли!$Y:$Y,Манзилли!$E:$E,$B10)</f>
        <v>0</v>
      </c>
      <c r="F10" s="102">
        <f>+SUMIFS(Манзилли!$Z:$Z,Манзилли!$E:$E,$B10)</f>
        <v>0</v>
      </c>
      <c r="G10" s="102">
        <f>+SUMIFS(Манзилли!$AA:$AA,Манзилли!$E:$E,$B10)</f>
        <v>0</v>
      </c>
      <c r="H10" s="102">
        <f>+SUMIFS(Манзилли!$AB:$AB,Манзилли!$E:$E,$B10)</f>
        <v>0</v>
      </c>
      <c r="I10" s="10"/>
      <c r="J10" s="10"/>
      <c r="K10" s="10"/>
      <c r="L10" s="10"/>
      <c r="M10" s="10"/>
      <c r="N10" s="10"/>
    </row>
    <row r="11" spans="1:14" ht="31.5" hidden="1" customHeight="1" x14ac:dyDescent="0.25">
      <c r="A11" s="100">
        <v>6</v>
      </c>
      <c r="B11" s="101" t="s">
        <v>178</v>
      </c>
      <c r="C11" s="102">
        <f>+COUNTIFS(Манзилли!$E:$E,$B11)</f>
        <v>0</v>
      </c>
      <c r="D11" s="103">
        <f>+SUMIFS(Манзилли!$T:$T,Манзилли!$E:$E,$B11)/$L$4</f>
        <v>0</v>
      </c>
      <c r="E11" s="102">
        <f>+SUMIFS(Манзилли!$Y:$Y,Манзилли!$E:$E,$B11)</f>
        <v>0</v>
      </c>
      <c r="F11" s="102">
        <f>+SUMIFS(Манзилли!$Z:$Z,Манзилли!$E:$E,$B11)</f>
        <v>0</v>
      </c>
      <c r="G11" s="102">
        <f>+SUMIFS(Манзилли!$AA:$AA,Манзилли!$E:$E,$B11)</f>
        <v>0</v>
      </c>
      <c r="H11" s="102">
        <f>+SUMIFS(Манзилли!$AB:$AB,Манзилли!$E:$E,$B11)</f>
        <v>0</v>
      </c>
      <c r="I11" s="10"/>
      <c r="J11" s="10"/>
      <c r="K11" s="10"/>
      <c r="L11" s="10"/>
      <c r="M11" s="10"/>
      <c r="N11" s="10"/>
    </row>
    <row r="12" spans="1:14" ht="31.5" hidden="1" customHeight="1" x14ac:dyDescent="0.25">
      <c r="A12" s="100">
        <v>7</v>
      </c>
      <c r="B12" s="101" t="s">
        <v>183</v>
      </c>
      <c r="C12" s="102">
        <f>+COUNTIFS(Манзилли!$E:$E,$B12)</f>
        <v>0</v>
      </c>
      <c r="D12" s="103">
        <f>+SUMIFS(Манзилли!$T:$T,Манзилли!$E:$E,$B12)/$L$4</f>
        <v>0</v>
      </c>
      <c r="E12" s="102">
        <f>+SUMIFS(Манзилли!$Y:$Y,Манзилли!$E:$E,$B12)</f>
        <v>0</v>
      </c>
      <c r="F12" s="102">
        <f>+SUMIFS(Манзилли!$Z:$Z,Манзилли!$E:$E,$B12)</f>
        <v>0</v>
      </c>
      <c r="G12" s="102">
        <f>+SUMIFS(Манзилли!$AA:$AA,Манзилли!$E:$E,$B12)</f>
        <v>0</v>
      </c>
      <c r="H12" s="102">
        <f>+SUMIFS(Манзилли!$AB:$AB,Манзилли!$E:$E,$B12)</f>
        <v>0</v>
      </c>
      <c r="I12" s="10"/>
      <c r="J12" s="10"/>
      <c r="K12" s="10"/>
      <c r="L12" s="10"/>
      <c r="M12" s="10"/>
      <c r="N12" s="10"/>
    </row>
    <row r="13" spans="1:14" ht="31.5" hidden="1" customHeight="1" x14ac:dyDescent="0.25">
      <c r="A13" s="100">
        <v>8</v>
      </c>
      <c r="B13" s="101" t="s">
        <v>184</v>
      </c>
      <c r="C13" s="102">
        <f>+COUNTIFS(Манзилли!$E:$E,$B13)</f>
        <v>0</v>
      </c>
      <c r="D13" s="103">
        <f>+SUMIFS(Манзилли!$T:$T,Манзилли!$E:$E,$B13)/$L$4</f>
        <v>0</v>
      </c>
      <c r="E13" s="102">
        <f>+SUMIFS(Манзилли!$Y:$Y,Манзилли!$E:$E,$B13)</f>
        <v>0</v>
      </c>
      <c r="F13" s="102">
        <f>+SUMIFS(Манзилли!$Z:$Z,Манзилли!$E:$E,$B13)</f>
        <v>0</v>
      </c>
      <c r="G13" s="102">
        <f>+SUMIFS(Манзилли!$AA:$AA,Манзилли!$E:$E,$B13)</f>
        <v>0</v>
      </c>
      <c r="H13" s="102">
        <f>+SUMIFS(Манзилли!$AB:$AB,Манзилли!$E:$E,$B13)</f>
        <v>0</v>
      </c>
      <c r="I13" s="10"/>
      <c r="J13" s="10"/>
      <c r="K13" s="10"/>
      <c r="L13" s="10"/>
      <c r="M13" s="10"/>
      <c r="N13" s="10"/>
    </row>
    <row r="14" spans="1:14" ht="31.5" hidden="1" customHeight="1" x14ac:dyDescent="0.25">
      <c r="A14" s="100">
        <v>9</v>
      </c>
      <c r="B14" s="101" t="s">
        <v>185</v>
      </c>
      <c r="C14" s="102">
        <f>+COUNTIFS(Манзилли!$E:$E,$B14)</f>
        <v>0</v>
      </c>
      <c r="D14" s="103">
        <f>+SUMIFS(Манзилли!$T:$T,Манзилли!$E:$E,$B14)/$L$4</f>
        <v>0</v>
      </c>
      <c r="E14" s="102">
        <f>+SUMIFS(Манзилли!$Y:$Y,Манзилли!$E:$E,$B14)</f>
        <v>0</v>
      </c>
      <c r="F14" s="102">
        <f>+SUMIFS(Манзилли!$Z:$Z,Манзилли!$E:$E,$B14)</f>
        <v>0</v>
      </c>
      <c r="G14" s="102">
        <f>+SUMIFS(Манзилли!$AA:$AA,Манзилли!$E:$E,$B14)</f>
        <v>0</v>
      </c>
      <c r="H14" s="102">
        <f>+SUMIFS(Манзилли!$AB:$AB,Манзилли!$E:$E,$B14)</f>
        <v>0</v>
      </c>
      <c r="I14" s="10"/>
      <c r="J14" s="10"/>
      <c r="K14" s="10"/>
      <c r="L14" s="10"/>
      <c r="M14" s="10"/>
      <c r="N14" s="10"/>
    </row>
    <row r="15" spans="1:14" ht="31.5" hidden="1" customHeight="1" x14ac:dyDescent="0.25">
      <c r="A15" s="100">
        <v>10</v>
      </c>
      <c r="B15" s="101" t="s">
        <v>186</v>
      </c>
      <c r="C15" s="102">
        <f>+COUNTIFS(Манзилли!$E:$E,$B15)</f>
        <v>0</v>
      </c>
      <c r="D15" s="103">
        <f>+SUMIFS(Манзилли!$T:$T,Манзилли!$E:$E,$B15)/$L$4</f>
        <v>0</v>
      </c>
      <c r="E15" s="102">
        <f>+SUMIFS(Манзилли!$Y:$Y,Манзилли!$E:$E,$B15)</f>
        <v>0</v>
      </c>
      <c r="F15" s="102">
        <f>+SUMIFS(Манзилли!$Z:$Z,Манзилли!$E:$E,$B15)</f>
        <v>0</v>
      </c>
      <c r="G15" s="102">
        <f>+SUMIFS(Манзилли!$AA:$AA,Манзилли!$E:$E,$B15)</f>
        <v>0</v>
      </c>
      <c r="H15" s="102">
        <f>+SUMIFS(Манзилли!$AB:$AB,Манзилли!$E:$E,$B15)</f>
        <v>0</v>
      </c>
      <c r="I15" s="10"/>
      <c r="J15" s="10"/>
      <c r="K15" s="10"/>
      <c r="L15" s="10"/>
      <c r="M15" s="10"/>
      <c r="N15" s="10"/>
    </row>
    <row r="16" spans="1:14" ht="31.5" hidden="1" customHeight="1" x14ac:dyDescent="0.25">
      <c r="A16" s="100">
        <v>11</v>
      </c>
      <c r="B16" s="101" t="s">
        <v>187</v>
      </c>
      <c r="C16" s="102">
        <f>+COUNTIFS(Манзилли!$E:$E,$B16)</f>
        <v>0</v>
      </c>
      <c r="D16" s="103">
        <f>+SUMIFS(Манзилли!$T:$T,Манзилли!$E:$E,$B16)/$L$4</f>
        <v>0</v>
      </c>
      <c r="E16" s="102">
        <f>+SUMIFS(Манзилли!$Y:$Y,Манзилли!$E:$E,$B16)</f>
        <v>0</v>
      </c>
      <c r="F16" s="102">
        <f>+SUMIFS(Манзилли!$Z:$Z,Манзилли!$E:$E,$B16)</f>
        <v>0</v>
      </c>
      <c r="G16" s="102">
        <f>+SUMIFS(Манзилли!$AA:$AA,Манзилли!$E:$E,$B16)</f>
        <v>0</v>
      </c>
      <c r="H16" s="102">
        <f>+SUMIFS(Манзилли!$AB:$AB,Манзилли!$E:$E,$B16)</f>
        <v>0</v>
      </c>
      <c r="I16" s="10"/>
      <c r="J16" s="10"/>
      <c r="K16" s="10"/>
      <c r="L16" s="10"/>
      <c r="M16" s="10"/>
      <c r="N16" s="10"/>
    </row>
    <row r="17" spans="1:14" ht="31.5" hidden="1" customHeight="1" x14ac:dyDescent="0.25">
      <c r="A17" s="100">
        <v>12</v>
      </c>
      <c r="B17" s="101" t="s">
        <v>188</v>
      </c>
      <c r="C17" s="102">
        <f>+COUNTIFS(Манзилли!$E:$E,$B17)</f>
        <v>0</v>
      </c>
      <c r="D17" s="103">
        <f>+SUMIFS(Манзилли!$T:$T,Манзилли!$E:$E,$B17)/$L$4</f>
        <v>0</v>
      </c>
      <c r="E17" s="102">
        <f>+SUMIFS(Манзилли!$Y:$Y,Манзилли!$E:$E,$B17)</f>
        <v>0</v>
      </c>
      <c r="F17" s="102">
        <f>+SUMIFS(Манзилли!$Z:$Z,Манзилли!$E:$E,$B17)</f>
        <v>0</v>
      </c>
      <c r="G17" s="102">
        <f>+SUMIFS(Манзилли!$AA:$AA,Манзилли!$E:$E,$B17)</f>
        <v>0</v>
      </c>
      <c r="H17" s="102">
        <f>+SUMIFS(Манзилли!$AB:$AB,Манзилли!$E:$E,$B17)</f>
        <v>0</v>
      </c>
      <c r="I17" s="10"/>
      <c r="J17" s="10"/>
      <c r="K17" s="10"/>
      <c r="L17" s="10"/>
      <c r="M17" s="10"/>
      <c r="N17" s="10"/>
    </row>
    <row r="18" spans="1:14" ht="31.5" hidden="1" customHeight="1" x14ac:dyDescent="0.25">
      <c r="A18" s="100">
        <v>13</v>
      </c>
      <c r="B18" s="101" t="s">
        <v>181</v>
      </c>
      <c r="C18" s="102">
        <f>+COUNTIFS(Манзилли!$E:$E,$B18)</f>
        <v>0</v>
      </c>
      <c r="D18" s="105">
        <f>+SUMIFS(Манзилли!$T:$T,Манзилли!$E:$E,$B18)/$L$4</f>
        <v>0</v>
      </c>
      <c r="E18" s="102">
        <f>+SUMIFS(Манзилли!$Y:$Y,Манзилли!$E:$E,$B18)</f>
        <v>0</v>
      </c>
      <c r="F18" s="102">
        <f>+SUMIFS(Манзилли!$Z:$Z,Манзилли!$E:$E,$B18)</f>
        <v>0</v>
      </c>
      <c r="G18" s="102">
        <f>+SUMIFS(Манзилли!$AA:$AA,Манзилли!$E:$E,$B18)</f>
        <v>0</v>
      </c>
      <c r="H18" s="102">
        <f>+SUMIFS(Манзилли!$AB:$AB,Манзилли!$E:$E,$B18)</f>
        <v>0</v>
      </c>
      <c r="I18" s="10"/>
      <c r="J18" s="10"/>
      <c r="K18" s="10"/>
      <c r="L18" s="10"/>
      <c r="M18" s="10"/>
      <c r="N18" s="10"/>
    </row>
    <row r="19" spans="1:14" ht="31.5" hidden="1" customHeight="1" x14ac:dyDescent="0.25">
      <c r="A19" s="100">
        <v>14</v>
      </c>
      <c r="B19" s="101" t="s">
        <v>190</v>
      </c>
      <c r="C19" s="102">
        <f>+COUNTIFS(Манзилли!$E:$E,$B19)</f>
        <v>0</v>
      </c>
      <c r="D19" s="103">
        <f>+SUMIFS(Манзилли!$T:$T,Манзилли!$E:$E,$B19)/$L$4</f>
        <v>0</v>
      </c>
      <c r="E19" s="102">
        <f>+SUMIFS(Манзилли!$Y:$Y,Манзилли!$E:$E,$B19)</f>
        <v>0</v>
      </c>
      <c r="F19" s="102">
        <f>+SUMIFS(Манзилли!$Z:$Z,Манзилли!$E:$E,$B19)</f>
        <v>0</v>
      </c>
      <c r="G19" s="102">
        <f>+SUMIFS(Манзилли!$AA:$AA,Манзилли!$E:$E,$B19)</f>
        <v>0</v>
      </c>
      <c r="H19" s="102">
        <f>+SUMIFS(Манзилли!$AB:$AB,Манзилли!$E:$E,$B19)</f>
        <v>0</v>
      </c>
      <c r="I19" s="10"/>
      <c r="J19" s="10"/>
      <c r="K19" s="10"/>
      <c r="L19" s="10"/>
      <c r="M19" s="10"/>
      <c r="N19" s="10"/>
    </row>
    <row r="20" spans="1:14" ht="31.5" hidden="1" customHeight="1" x14ac:dyDescent="0.25">
      <c r="A20" s="100">
        <v>15</v>
      </c>
      <c r="B20" s="101" t="s">
        <v>179</v>
      </c>
      <c r="C20" s="102">
        <f>+COUNTIFS(Манзилли!$E:$E,$B20)</f>
        <v>0</v>
      </c>
      <c r="D20" s="103">
        <f>+SUMIFS(Манзилли!$T:$T,Манзилли!$E:$E,$B20)/$L$4</f>
        <v>0</v>
      </c>
      <c r="E20" s="102">
        <f>+SUMIFS(Манзилли!$Y:$Y,Манзилли!$E:$E,$B20)</f>
        <v>0</v>
      </c>
      <c r="F20" s="102">
        <f>+SUMIFS(Манзилли!$Z:$Z,Манзилли!$E:$E,$B20)</f>
        <v>0</v>
      </c>
      <c r="G20" s="102">
        <f>+SUMIFS(Манзилли!$AA:$AA,Манзилли!$E:$E,$B20)</f>
        <v>0</v>
      </c>
      <c r="H20" s="102">
        <f>+SUMIFS(Манзилли!$AB:$AB,Манзилли!$E:$E,$B20)</f>
        <v>0</v>
      </c>
      <c r="I20" s="10"/>
      <c r="J20" s="10"/>
      <c r="K20" s="10"/>
      <c r="L20" s="10"/>
      <c r="M20" s="10"/>
      <c r="N20" s="10"/>
    </row>
    <row r="21" spans="1:14" ht="31.5" hidden="1" customHeight="1" x14ac:dyDescent="0.25">
      <c r="A21" s="100">
        <v>16</v>
      </c>
      <c r="B21" s="101" t="s">
        <v>182</v>
      </c>
      <c r="C21" s="102">
        <f>+COUNTIFS(Манзилли!$E:$E,$B21)</f>
        <v>0</v>
      </c>
      <c r="D21" s="103">
        <f>+SUMIFS(Манзилли!$T:$T,Манзилли!$E:$E,$B21)/$L$4</f>
        <v>0</v>
      </c>
      <c r="E21" s="102">
        <f>+SUMIFS(Манзилли!$Y:$Y,Манзилли!$E:$E,$B21)</f>
        <v>0</v>
      </c>
      <c r="F21" s="102">
        <f>+SUMIFS(Манзилли!$Z:$Z,Манзилли!$E:$E,$B21)</f>
        <v>0</v>
      </c>
      <c r="G21" s="102">
        <f>+SUMIFS(Манзилли!$AA:$AA,Манзилли!$E:$E,$B21)</f>
        <v>0</v>
      </c>
      <c r="H21" s="102">
        <f>+SUMIFS(Манзилли!$AB:$AB,Манзилли!$E:$E,$B21)</f>
        <v>0</v>
      </c>
      <c r="I21" s="10"/>
      <c r="J21" s="10"/>
      <c r="K21" s="10"/>
      <c r="L21" s="10"/>
      <c r="M21" s="10"/>
      <c r="N21" s="10"/>
    </row>
    <row r="22" spans="1:14" ht="42" customHeight="1" x14ac:dyDescent="0.25">
      <c r="A22" s="157" t="s">
        <v>3768</v>
      </c>
      <c r="B22" s="157"/>
      <c r="C22" s="157"/>
      <c r="D22" s="157"/>
      <c r="E22" s="157"/>
      <c r="F22" s="157"/>
      <c r="G22" s="157"/>
      <c r="H22" s="157"/>
    </row>
    <row r="23" spans="1:14" ht="33" customHeight="1" x14ac:dyDescent="0.25">
      <c r="A23" s="48">
        <v>1</v>
      </c>
      <c r="B23" s="49" t="s">
        <v>20</v>
      </c>
      <c r="C23" s="50">
        <f>+COUNTIFS(Манзилли!$J:$J,$B23)</f>
        <v>24</v>
      </c>
      <c r="D23" s="51">
        <f>+SUMIFS(Манзилли!$T:$T,Манзилли!$J:$J,$B23)/$L$4</f>
        <v>133.79014999999998</v>
      </c>
      <c r="E23" s="50">
        <f>+SUMIFS(Манзилли!$Y:$Y,Манзилли!$J:$J,$B23)</f>
        <v>372</v>
      </c>
      <c r="F23" s="50">
        <f>+SUMIFS(Манзилли!$Z:$Z,Манзилли!$J:$J,$B23)</f>
        <v>312</v>
      </c>
      <c r="G23" s="50">
        <f>+SUMIFS(Манзилли!$AA:$AA,Манзилли!$J:$J,$B23)</f>
        <v>32</v>
      </c>
      <c r="H23" s="50">
        <f>+SUMIFS(Манзилли!$AB:$AB,Манзилли!$J:$J,$B23)</f>
        <v>28</v>
      </c>
      <c r="I23" s="10"/>
      <c r="J23" s="10"/>
      <c r="K23" s="10"/>
      <c r="L23" s="10"/>
      <c r="M23" s="10"/>
      <c r="N23" s="10"/>
    </row>
    <row r="24" spans="1:14" ht="33" customHeight="1" x14ac:dyDescent="0.25">
      <c r="A24" s="48">
        <v>2</v>
      </c>
      <c r="B24" s="49" t="s">
        <v>24</v>
      </c>
      <c r="C24" s="50">
        <f>+COUNTIFS(Манзилли!$J:$J,$B24)</f>
        <v>16</v>
      </c>
      <c r="D24" s="51">
        <f>+SUMIFS(Манзилли!$T:$T,Манзилли!$J:$J,$B24)/$L$4</f>
        <v>116.04761000000002</v>
      </c>
      <c r="E24" s="50">
        <f>+SUMIFS(Манзилли!$Y:$Y,Манзилли!$J:$J,$B24)</f>
        <v>186</v>
      </c>
      <c r="F24" s="50">
        <f>+SUMIFS(Манзилли!$Z:$Z,Манзилли!$J:$J,$B24)</f>
        <v>179</v>
      </c>
      <c r="G24" s="50">
        <f>+SUMIFS(Манзилли!$AA:$AA,Манзилли!$J:$J,$B24)</f>
        <v>4</v>
      </c>
      <c r="H24" s="50">
        <f>+SUMIFS(Манзилли!$AB:$AB,Манзилли!$J:$J,$B24)</f>
        <v>3</v>
      </c>
      <c r="I24" s="10"/>
      <c r="J24" s="10"/>
      <c r="K24" s="10"/>
      <c r="L24" s="10"/>
      <c r="M24" s="10"/>
      <c r="N24" s="10"/>
    </row>
    <row r="25" spans="1:14" ht="33" customHeight="1" x14ac:dyDescent="0.25">
      <c r="A25" s="48">
        <v>3</v>
      </c>
      <c r="B25" s="49" t="s">
        <v>23</v>
      </c>
      <c r="C25" s="50">
        <f>+COUNTIFS(Манзилли!$J:$J,$B25)</f>
        <v>1</v>
      </c>
      <c r="D25" s="51">
        <f>+SUMIFS(Манзилли!$T:$T,Манзилли!$J:$J,$B25)/$L$4</f>
        <v>1.2649999999999999</v>
      </c>
      <c r="E25" s="50">
        <f>+SUMIFS(Манзилли!$Y:$Y,Манзилли!$J:$J,$B25)</f>
        <v>2</v>
      </c>
      <c r="F25" s="50">
        <f>+SUMIFS(Манзилли!$Z:$Z,Манзилли!$J:$J,$B25)</f>
        <v>2</v>
      </c>
      <c r="G25" s="50">
        <f>+SUMIFS(Манзилли!$AA:$AA,Манзилли!$J:$J,$B25)</f>
        <v>0</v>
      </c>
      <c r="H25" s="50">
        <f>+SUMIFS(Манзилли!$AB:$AB,Манзилли!$J:$J,$B25)</f>
        <v>0</v>
      </c>
      <c r="I25" s="10"/>
      <c r="J25" s="10"/>
      <c r="K25" s="10"/>
      <c r="L25" s="10"/>
      <c r="M25" s="10"/>
      <c r="N25" s="10"/>
    </row>
  </sheetData>
  <mergeCells count="9">
    <mergeCell ref="A22:H22"/>
    <mergeCell ref="A1:H1"/>
    <mergeCell ref="F3:H3"/>
    <mergeCell ref="A5:B5"/>
    <mergeCell ref="C3:C4"/>
    <mergeCell ref="D3:D4"/>
    <mergeCell ref="E3:E4"/>
    <mergeCell ref="A3:A4"/>
    <mergeCell ref="B3:B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7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D25"/>
  <sheetViews>
    <sheetView showZeros="0" view="pageBreakPreview" zoomScale="70" zoomScaleNormal="115" zoomScaleSheetLayoutView="70" workbookViewId="0">
      <selection activeCell="C15" sqref="C15"/>
    </sheetView>
  </sheetViews>
  <sheetFormatPr defaultRowHeight="15" customHeight="1" x14ac:dyDescent="0.25"/>
  <cols>
    <col min="1" max="1" width="6.140625" customWidth="1"/>
    <col min="2" max="2" width="34.85546875" customWidth="1"/>
    <col min="3" max="3" width="12.7109375" customWidth="1"/>
    <col min="4" max="4" width="23.28515625" customWidth="1"/>
    <col min="5" max="5" width="12.7109375" customWidth="1"/>
    <col min="6" max="8" width="16.140625" customWidth="1"/>
    <col min="12" max="12" width="10.28515625" bestFit="1" customWidth="1"/>
    <col min="14" max="14" width="20.85546875" customWidth="1"/>
  </cols>
  <sheetData>
    <row r="1" spans="1:16384" ht="102" customHeight="1" x14ac:dyDescent="0.25">
      <c r="A1" s="158" t="s">
        <v>3780</v>
      </c>
      <c r="B1" s="158"/>
      <c r="C1" s="158"/>
      <c r="D1" s="158"/>
      <c r="E1" s="158"/>
      <c r="F1" s="86"/>
      <c r="G1" s="86"/>
      <c r="H1" s="86"/>
      <c r="I1" s="10"/>
      <c r="J1" s="10"/>
      <c r="K1" s="10"/>
      <c r="L1" s="41"/>
      <c r="M1" s="12"/>
      <c r="N1" s="13"/>
    </row>
    <row r="2" spans="1:16384" ht="19.5" customHeight="1" x14ac:dyDescent="0.3">
      <c r="A2" s="11"/>
      <c r="B2" s="11"/>
      <c r="C2" s="11"/>
      <c r="D2" s="2"/>
      <c r="E2" s="11"/>
      <c r="F2" s="11"/>
      <c r="G2" s="2"/>
      <c r="H2" s="11"/>
      <c r="I2" s="10"/>
      <c r="J2" s="10"/>
      <c r="K2" s="10"/>
      <c r="L2" s="42"/>
      <c r="M2" s="10"/>
      <c r="N2" s="10"/>
    </row>
    <row r="3" spans="1:16384" ht="43.5" customHeight="1" x14ac:dyDescent="0.25">
      <c r="A3" s="159" t="s">
        <v>0</v>
      </c>
      <c r="B3" s="161" t="s">
        <v>1715</v>
      </c>
      <c r="C3" s="159" t="s">
        <v>516</v>
      </c>
      <c r="D3" s="159" t="s">
        <v>1632</v>
      </c>
      <c r="E3" s="159" t="s">
        <v>1078</v>
      </c>
      <c r="F3" s="159" t="s">
        <v>1084</v>
      </c>
      <c r="G3" s="159"/>
      <c r="H3" s="159"/>
      <c r="I3" s="10"/>
      <c r="J3" s="10"/>
      <c r="K3" s="10"/>
      <c r="L3" s="43" t="s">
        <v>1081</v>
      </c>
      <c r="M3" s="10"/>
      <c r="N3" s="10"/>
    </row>
    <row r="4" spans="1:16384" ht="52.5" customHeight="1" x14ac:dyDescent="0.25">
      <c r="A4" s="159"/>
      <c r="B4" s="161"/>
      <c r="C4" s="159"/>
      <c r="D4" s="159"/>
      <c r="E4" s="159"/>
      <c r="F4" s="63" t="s">
        <v>3763</v>
      </c>
      <c r="G4" s="63" t="s">
        <v>3764</v>
      </c>
      <c r="H4" s="63" t="s">
        <v>3765</v>
      </c>
      <c r="I4" s="10"/>
      <c r="J4" s="10"/>
      <c r="K4" s="10"/>
      <c r="L4" s="44">
        <v>1000</v>
      </c>
      <c r="M4" s="10"/>
      <c r="N4" s="10"/>
    </row>
    <row r="5" spans="1:16384" ht="38.25" customHeight="1" x14ac:dyDescent="0.3">
      <c r="A5" s="160" t="s">
        <v>627</v>
      </c>
      <c r="B5" s="160"/>
      <c r="C5" s="30">
        <f>+SUM(C6:C21)</f>
        <v>41</v>
      </c>
      <c r="D5" s="31">
        <f t="shared" ref="D5:H5" si="0">+SUM(D6:D21)</f>
        <v>251.10276000000002</v>
      </c>
      <c r="E5" s="30">
        <f t="shared" si="0"/>
        <v>560</v>
      </c>
      <c r="F5" s="30">
        <f t="shared" si="0"/>
        <v>493</v>
      </c>
      <c r="G5" s="30">
        <f t="shared" si="0"/>
        <v>36</v>
      </c>
      <c r="H5" s="30">
        <f t="shared" si="0"/>
        <v>31</v>
      </c>
      <c r="I5" s="10"/>
      <c r="J5" s="10"/>
      <c r="K5" s="10"/>
      <c r="L5" s="42"/>
      <c r="M5" s="10"/>
      <c r="N5" s="10"/>
    </row>
    <row r="6" spans="1:16384" ht="31.5" customHeight="1" x14ac:dyDescent="0.25">
      <c r="A6" s="82">
        <v>1</v>
      </c>
      <c r="B6" s="83" t="s">
        <v>189</v>
      </c>
      <c r="C6" s="84">
        <f>+COUNTIFS(Манзилли!$E:$E,$B6)</f>
        <v>0</v>
      </c>
      <c r="D6" s="85">
        <f>+SUMIFS(Манзилли!$T:$T,Манзилли!$E:$E,$B6)/$L$4</f>
        <v>0</v>
      </c>
      <c r="E6" s="84">
        <f>+SUMIFS(Манзилли!$Y:$Y,Манзилли!$E:$E,$B6)</f>
        <v>0</v>
      </c>
      <c r="F6" s="50">
        <f>+SUMIFS(Манзилли!$Z:$Z,Манзилли!$E:$E,$B6)</f>
        <v>0</v>
      </c>
      <c r="G6" s="50">
        <f>+SUMIFS(Манзилли!$AA:$AA,Манзилли!$E:$E,$B6)</f>
        <v>0</v>
      </c>
      <c r="H6" s="50">
        <f>+SUMIFS(Манзилли!$AB:$AB,Манзилли!$E:$E,$B6)</f>
        <v>0</v>
      </c>
      <c r="I6" s="10"/>
      <c r="J6" s="10"/>
      <c r="K6" s="10"/>
      <c r="L6" s="10"/>
      <c r="M6" s="10"/>
      <c r="N6" s="10"/>
    </row>
    <row r="7" spans="1:16384" ht="31.5" customHeight="1" x14ac:dyDescent="0.25">
      <c r="A7" s="83">
        <v>2</v>
      </c>
      <c r="B7" s="83" t="s">
        <v>180</v>
      </c>
      <c r="C7" s="84">
        <f>+COUNTIFS(Манзилли!$E:$E,$B7)</f>
        <v>41</v>
      </c>
      <c r="D7" s="85">
        <f>+SUMIFS(Манзилли!$T:$T,Манзилли!$E:$E,$B7)/$L$4</f>
        <v>251.10276000000002</v>
      </c>
      <c r="E7" s="84">
        <f>+SUMIFS(Манзилли!$Y:$Y,Манзилли!$E:$E,$B7)</f>
        <v>560</v>
      </c>
      <c r="F7" s="50">
        <f>+SUMIFS(Манзилли!$Z:$Z,Манзилли!$E:$E,$B7)</f>
        <v>493</v>
      </c>
      <c r="G7" s="50">
        <f>+SUMIFS(Манзилли!$AA:$AA,Манзилли!$E:$E,$B7)</f>
        <v>36</v>
      </c>
      <c r="H7" s="50">
        <f>+SUMIFS(Манзилли!$AB:$AB,Манзилли!$E:$E,$B7)</f>
        <v>31</v>
      </c>
      <c r="I7" s="10"/>
      <c r="J7" s="10"/>
      <c r="K7" s="10"/>
      <c r="L7" s="10"/>
      <c r="M7" s="10"/>
      <c r="N7" s="10"/>
    </row>
    <row r="8" spans="1:16384" ht="31.5" customHeight="1" x14ac:dyDescent="0.25">
      <c r="A8" s="83">
        <v>3</v>
      </c>
      <c r="B8" s="83" t="s">
        <v>175</v>
      </c>
      <c r="C8" s="84">
        <f>+COUNTIFS(Манзилли!$E:$E,$B8)</f>
        <v>0</v>
      </c>
      <c r="D8" s="85">
        <f>+SUMIFS(Манзилли!$T:$T,Манзилли!$E:$E,$B8)/$L$4</f>
        <v>0</v>
      </c>
      <c r="E8" s="84">
        <f>+SUMIFS(Манзилли!$Y:$Y,Манзилли!$E:$E,$B8)</f>
        <v>0</v>
      </c>
      <c r="F8" s="50">
        <f>+SUMIFS(Манзилли!$Z:$Z,Манзилли!$E:$E,$B8)</f>
        <v>0</v>
      </c>
      <c r="G8" s="50">
        <f>+SUMIFS(Манзилли!$AA:$AA,Манзилли!$E:$E,$B8)</f>
        <v>0</v>
      </c>
      <c r="H8" s="50">
        <f>+SUMIFS(Манзилли!$AB:$AB,Манзилли!$E:$E,$B8)</f>
        <v>0</v>
      </c>
      <c r="I8" s="10"/>
      <c r="J8" s="10"/>
      <c r="K8" s="10"/>
      <c r="L8" s="10"/>
      <c r="M8" s="10"/>
      <c r="N8" s="10"/>
    </row>
    <row r="9" spans="1:16384" ht="31.5" customHeight="1" x14ac:dyDescent="0.25">
      <c r="A9" s="82">
        <v>4</v>
      </c>
      <c r="B9" s="83" t="s">
        <v>176</v>
      </c>
      <c r="C9" s="84">
        <f>+COUNTIFS(Манзилли!$E:$E,$B9)</f>
        <v>0</v>
      </c>
      <c r="D9" s="85">
        <f>+SUMIFS(Манзилли!$T:$T,Манзилли!$E:$E,$B9)/$L$4</f>
        <v>0</v>
      </c>
      <c r="E9" s="84">
        <f>+SUMIFS(Манзилли!$Y:$Y,Манзилли!$E:$E,$B9)</f>
        <v>0</v>
      </c>
      <c r="F9" s="50">
        <f>+SUMIFS(Манзилли!$Z:$Z,Манзилли!$E:$E,$B9)</f>
        <v>0</v>
      </c>
      <c r="G9" s="50">
        <f>+SUMIFS(Манзилли!$AA:$AA,Манзилли!$E:$E,$B9)</f>
        <v>0</v>
      </c>
      <c r="H9" s="50">
        <f>+SUMIFS(Манзилли!$AB:$AB,Манзилли!$E:$E,$B9)</f>
        <v>0</v>
      </c>
      <c r="I9" s="10"/>
      <c r="J9" s="10"/>
      <c r="K9" s="10"/>
      <c r="L9" s="10"/>
      <c r="M9" s="10"/>
      <c r="N9" s="10"/>
    </row>
    <row r="10" spans="1:16384" ht="31.5" customHeight="1" x14ac:dyDescent="0.25">
      <c r="A10" s="82">
        <v>5</v>
      </c>
      <c r="B10" s="83" t="s">
        <v>177</v>
      </c>
      <c r="C10" s="84">
        <f>+COUNTIFS(Манзилли!$E:$E,$B10)</f>
        <v>0</v>
      </c>
      <c r="D10" s="85">
        <f>+SUMIFS(Манзилли!$T:$T,Манзилли!$E:$E,$B10)/$L$4</f>
        <v>0</v>
      </c>
      <c r="E10" s="84">
        <f>+SUMIFS(Манзилли!$Y:$Y,Манзилли!$E:$E,$B10)</f>
        <v>0</v>
      </c>
      <c r="F10" s="50">
        <f>+SUMIFS(Манзилли!$Z:$Z,Манзилли!$E:$E,$B10)</f>
        <v>0</v>
      </c>
      <c r="G10" s="50">
        <f>+SUMIFS(Манзилли!$AA:$AA,Манзилли!$E:$E,$B10)</f>
        <v>0</v>
      </c>
      <c r="H10" s="50">
        <f>+SUMIFS(Манзилли!$AB:$AB,Манзилли!$E:$E,$B10)</f>
        <v>0</v>
      </c>
      <c r="I10" s="10"/>
      <c r="J10" s="10"/>
      <c r="K10" s="10"/>
      <c r="L10" s="10"/>
      <c r="M10" s="10"/>
      <c r="N10" s="10"/>
    </row>
    <row r="11" spans="1:16384" ht="31.5" customHeight="1" x14ac:dyDescent="0.25">
      <c r="A11" s="83">
        <v>6</v>
      </c>
      <c r="B11" s="83" t="s">
        <v>178</v>
      </c>
      <c r="C11" s="84">
        <f>+COUNTIFS(Манзилли!$E:$E,$B11)</f>
        <v>0</v>
      </c>
      <c r="D11" s="85">
        <f>+SUMIFS(Манзилли!$T:$T,Манзилли!$E:$E,$B11)/$L$4</f>
        <v>0</v>
      </c>
      <c r="E11" s="84">
        <f>+SUMIFS(Манзилли!$Y:$Y,Манзилли!$E:$E,$B11)</f>
        <v>0</v>
      </c>
      <c r="F11" s="50">
        <f>+SUMIFS(Манзилли!$Z:$Z,Манзилли!$E:$E,$B11)</f>
        <v>0</v>
      </c>
      <c r="G11" s="50">
        <f>+SUMIFS(Манзилли!$AA:$AA,Манзилли!$E:$E,$B11)</f>
        <v>0</v>
      </c>
      <c r="H11" s="50">
        <f>+SUMIFS(Манзилли!$AB:$AB,Манзилли!$E:$E,$B11)</f>
        <v>0</v>
      </c>
      <c r="I11" s="10"/>
      <c r="J11" s="10"/>
      <c r="K11" s="10"/>
      <c r="L11" s="10"/>
      <c r="M11" s="10"/>
      <c r="N11" s="10"/>
    </row>
    <row r="12" spans="1:16384" ht="31.5" customHeight="1" x14ac:dyDescent="0.25">
      <c r="A12" s="82">
        <v>7</v>
      </c>
      <c r="B12" s="83" t="s">
        <v>183</v>
      </c>
      <c r="C12" s="84">
        <f>+COUNTIFS(Манзилли!$E:$E,$B12)</f>
        <v>0</v>
      </c>
      <c r="D12" s="85">
        <f>+SUMIFS(Манзилли!$T:$T,Манзилли!$E:$E,$B12)/$L$4</f>
        <v>0</v>
      </c>
      <c r="E12" s="84">
        <f>+SUMIFS(Манзилли!$Y:$Y,Манзилли!$E:$E,$B12)</f>
        <v>0</v>
      </c>
      <c r="F12" s="81">
        <f>+SUMIFS(Манзилли!$Z:$Z,Манзилли!$E:$E,$B12)</f>
        <v>0</v>
      </c>
      <c r="G12" s="81">
        <f>+SUMIFS(Манзилли!$AA:$AA,Манзилли!$E:$E,$B12)</f>
        <v>0</v>
      </c>
      <c r="H12" s="81">
        <f>+SUMIFS(Манзилли!$AB:$AB,Манзилли!$E:$E,$B12)</f>
        <v>0</v>
      </c>
      <c r="I12" s="10"/>
      <c r="J12" s="10"/>
      <c r="K12" s="10"/>
      <c r="L12" s="10"/>
      <c r="M12" s="10"/>
      <c r="N12" s="10"/>
    </row>
    <row r="13" spans="1:16384" ht="31.5" customHeight="1" x14ac:dyDescent="0.25">
      <c r="A13" s="82">
        <v>8</v>
      </c>
      <c r="B13" s="83" t="s">
        <v>184</v>
      </c>
      <c r="C13" s="84">
        <f>+COUNTIFS(Манзилли!$E:$E,$B13)</f>
        <v>0</v>
      </c>
      <c r="D13" s="85">
        <f>+SUMIFS(Манзилли!$T:$T,Манзилли!$E:$E,$B13)/$L$4</f>
        <v>0</v>
      </c>
      <c r="E13" s="84">
        <f>+SUMIFS(Манзилли!$Y:$Y,Манзилли!$E:$E,$B13)</f>
        <v>0</v>
      </c>
      <c r="F13" s="50">
        <f>+SUMIFS(Манзилли!$Z:$Z,Манзилли!$E:$E,$B13)</f>
        <v>0</v>
      </c>
      <c r="G13" s="50">
        <f>+SUMIFS(Манзилли!$AA:$AA,Манзилли!$E:$E,$B13)</f>
        <v>0</v>
      </c>
      <c r="H13" s="50">
        <f>+SUMIFS(Манзилли!$AB:$AB,Манзилли!$E:$E,$B13)</f>
        <v>0</v>
      </c>
      <c r="I13" s="10"/>
      <c r="J13" s="10"/>
      <c r="K13" s="10"/>
      <c r="L13" s="10"/>
      <c r="M13" s="10"/>
      <c r="N13" s="10"/>
    </row>
    <row r="14" spans="1:16384" ht="31.5" customHeight="1" x14ac:dyDescent="0.25">
      <c r="A14" s="87">
        <v>9</v>
      </c>
      <c r="B14" s="87" t="s">
        <v>185</v>
      </c>
      <c r="C14" s="88">
        <f>+COUNTIFS(Манзилли!$E:$E,$B14)</f>
        <v>0</v>
      </c>
      <c r="D14" s="89">
        <f>+SUMIFS(Манзилли!$T:$T,Манзилли!$E:$E,$B14)/$L$4</f>
        <v>0</v>
      </c>
      <c r="E14" s="88">
        <f>+SUMIFS(Манзилли!$Y:$Y,Манзилли!$E:$E,$B14)</f>
        <v>0</v>
      </c>
      <c r="F14" s="90">
        <f>+SUMIFS(Манзилли!$Z:$Z,Манзилли!$E:$E,$B14)</f>
        <v>0</v>
      </c>
      <c r="G14" s="90">
        <f>+SUMIFS(Манзилли!$AA:$AA,Манзилли!$E:$E,$B14)</f>
        <v>0</v>
      </c>
      <c r="H14" s="90">
        <f>+SUMIFS(Манзилли!$AB:$AB,Манзилли!$E:$E,$B14)</f>
        <v>0</v>
      </c>
      <c r="I14" s="10"/>
      <c r="J14" s="10"/>
      <c r="K14" s="10"/>
      <c r="L14" s="10"/>
      <c r="M14" s="10"/>
      <c r="N14" s="10"/>
    </row>
    <row r="15" spans="1:16384" s="99" customFormat="1" ht="31.5" customHeight="1" x14ac:dyDescent="0.25">
      <c r="A15" s="87">
        <v>10</v>
      </c>
      <c r="B15" s="87" t="s">
        <v>186</v>
      </c>
      <c r="C15" s="88">
        <f>+COUNTIFS(Манзилли!$E:$E,$B15)</f>
        <v>0</v>
      </c>
      <c r="D15" s="89">
        <f>+SUMIFS(Манзилли!$T:$T,Манзилли!$E:$E,$B15)/$L$4</f>
        <v>0</v>
      </c>
      <c r="E15" s="88">
        <f>+SUMIFS(Манзилли!$Y:$Y,Манзилли!$E:$E,$B15)</f>
        <v>0</v>
      </c>
      <c r="F15" s="79">
        <f>+SUMIFS(Манзилли!$Z:$Z,Манзилли!$E:$E,$B15)</f>
        <v>0</v>
      </c>
      <c r="G15" s="80">
        <f>+SUMIFS(Манзилли!$AA:$AA,Манзилли!$E:$E,$B15)</f>
        <v>0</v>
      </c>
      <c r="H15" s="81">
        <f>+SUMIFS(Манзилли!$AB:$AB,Манзилли!$E:$E,$B15)</f>
        <v>0</v>
      </c>
      <c r="I15" s="98"/>
      <c r="J15" s="97"/>
      <c r="K15" s="95"/>
      <c r="L15" s="96"/>
      <c r="M15" s="97"/>
      <c r="N15" s="98"/>
      <c r="O15" s="97"/>
      <c r="P15" s="95"/>
      <c r="Q15" s="96"/>
      <c r="R15" s="97"/>
      <c r="S15" s="98"/>
      <c r="T15" s="97"/>
      <c r="U15" s="95"/>
      <c r="V15" s="96"/>
      <c r="W15" s="97"/>
      <c r="X15" s="98"/>
      <c r="Y15" s="97"/>
      <c r="Z15" s="95"/>
      <c r="AA15" s="96"/>
      <c r="AB15" s="97"/>
      <c r="AC15" s="98"/>
      <c r="AD15" s="97"/>
      <c r="AE15" s="95"/>
      <c r="AF15" s="96"/>
      <c r="AG15" s="97"/>
      <c r="AH15" s="98"/>
      <c r="AI15" s="97"/>
      <c r="AJ15" s="95"/>
      <c r="AK15" s="96"/>
      <c r="AL15" s="97"/>
      <c r="AM15" s="98"/>
      <c r="AN15" s="97"/>
      <c r="AO15" s="95"/>
      <c r="AP15" s="96"/>
      <c r="AQ15" s="97"/>
      <c r="AR15" s="98"/>
      <c r="AS15" s="97"/>
      <c r="AT15" s="95"/>
      <c r="AU15" s="96"/>
      <c r="AV15" s="97"/>
      <c r="AW15" s="98"/>
      <c r="AX15" s="97"/>
      <c r="AY15" s="95"/>
      <c r="AZ15" s="96"/>
      <c r="BA15" s="97"/>
      <c r="BB15" s="98"/>
      <c r="BC15" s="97"/>
      <c r="BD15" s="95"/>
      <c r="BE15" s="96"/>
      <c r="BF15" s="97"/>
      <c r="BG15" s="98"/>
      <c r="BH15" s="97"/>
      <c r="BI15" s="95"/>
      <c r="BJ15" s="96"/>
      <c r="BK15" s="97"/>
      <c r="BL15" s="98"/>
      <c r="BM15" s="97"/>
      <c r="BN15" s="95"/>
      <c r="BO15" s="96"/>
      <c r="BP15" s="97"/>
      <c r="BQ15" s="98"/>
      <c r="BR15" s="97"/>
      <c r="BS15" s="95"/>
      <c r="BT15" s="96"/>
      <c r="BU15" s="97"/>
      <c r="BV15" s="98"/>
      <c r="BW15" s="97"/>
      <c r="BX15" s="95"/>
      <c r="BY15" s="96"/>
      <c r="BZ15" s="97"/>
      <c r="CA15" s="98"/>
      <c r="CB15" s="97"/>
      <c r="CC15" s="95"/>
      <c r="CD15" s="96"/>
      <c r="CE15" s="97"/>
      <c r="CF15" s="98"/>
      <c r="CG15" s="97"/>
      <c r="CH15" s="95"/>
      <c r="CI15" s="96"/>
      <c r="CJ15" s="97"/>
      <c r="CK15" s="98"/>
      <c r="CL15" s="97"/>
      <c r="CM15" s="95"/>
      <c r="CN15" s="96"/>
      <c r="CO15" s="97"/>
      <c r="CP15" s="98"/>
      <c r="CQ15" s="97"/>
      <c r="CR15" s="95"/>
      <c r="CS15" s="96"/>
      <c r="CT15" s="97"/>
      <c r="CU15" s="98"/>
      <c r="CV15" s="97"/>
      <c r="CW15" s="95"/>
      <c r="CX15" s="96"/>
      <c r="CY15" s="97"/>
      <c r="CZ15" s="98"/>
      <c r="DA15" s="97"/>
      <c r="DB15" s="95"/>
      <c r="DC15" s="96"/>
      <c r="DD15" s="97"/>
      <c r="DE15" s="98"/>
      <c r="DF15" s="97"/>
      <c r="DG15" s="95"/>
      <c r="DH15" s="96"/>
      <c r="DI15" s="97"/>
      <c r="DJ15" s="98"/>
      <c r="DK15" s="97"/>
      <c r="DL15" s="95"/>
      <c r="DM15" s="96"/>
      <c r="DN15" s="97"/>
      <c r="DO15" s="98"/>
      <c r="DP15" s="97"/>
      <c r="DQ15" s="95"/>
      <c r="DR15" s="96"/>
      <c r="DS15" s="97"/>
      <c r="DT15" s="98"/>
      <c r="DU15" s="97"/>
      <c r="DV15" s="95"/>
      <c r="DW15" s="96"/>
      <c r="DX15" s="97"/>
      <c r="DY15" s="98"/>
      <c r="DZ15" s="97"/>
      <c r="EA15" s="95"/>
      <c r="EB15" s="96"/>
      <c r="EC15" s="97"/>
      <c r="ED15" s="98"/>
      <c r="EE15" s="97"/>
      <c r="EF15" s="95"/>
      <c r="EG15" s="96"/>
      <c r="EH15" s="97"/>
      <c r="EI15" s="98"/>
      <c r="EJ15" s="97"/>
      <c r="EK15" s="95"/>
      <c r="EL15" s="96"/>
      <c r="EM15" s="97"/>
      <c r="EN15" s="98"/>
      <c r="EO15" s="97"/>
      <c r="EP15" s="95"/>
      <c r="EQ15" s="96"/>
      <c r="ER15" s="97"/>
      <c r="ES15" s="98"/>
      <c r="ET15" s="97"/>
      <c r="EU15" s="95"/>
      <c r="EV15" s="96"/>
      <c r="EW15" s="97"/>
      <c r="EX15" s="98"/>
      <c r="EY15" s="97"/>
      <c r="EZ15" s="95"/>
      <c r="FA15" s="96"/>
      <c r="FB15" s="97"/>
      <c r="FC15" s="98"/>
      <c r="FD15" s="97"/>
      <c r="FE15" s="95"/>
      <c r="FF15" s="96"/>
      <c r="FG15" s="97"/>
      <c r="FH15" s="98"/>
      <c r="FI15" s="97"/>
      <c r="FJ15" s="95"/>
      <c r="FK15" s="96"/>
      <c r="FL15" s="97"/>
      <c r="FM15" s="98"/>
      <c r="FN15" s="97"/>
      <c r="FO15" s="95"/>
      <c r="FP15" s="96"/>
      <c r="FQ15" s="97"/>
      <c r="FR15" s="98"/>
      <c r="FS15" s="97"/>
      <c r="FT15" s="95"/>
      <c r="FU15" s="96"/>
      <c r="FV15" s="97"/>
      <c r="FW15" s="98"/>
      <c r="FX15" s="97"/>
      <c r="FY15" s="95"/>
      <c r="FZ15" s="96"/>
      <c r="GA15" s="97"/>
      <c r="GB15" s="98"/>
      <c r="GC15" s="97"/>
      <c r="GD15" s="95"/>
      <c r="GE15" s="96"/>
      <c r="GF15" s="97"/>
      <c r="GG15" s="98"/>
      <c r="GH15" s="97"/>
      <c r="GI15" s="95"/>
      <c r="GJ15" s="96"/>
      <c r="GK15" s="97"/>
      <c r="GL15" s="98"/>
      <c r="GM15" s="97"/>
      <c r="GN15" s="95"/>
      <c r="GO15" s="96"/>
      <c r="GP15" s="97"/>
      <c r="GQ15" s="98"/>
      <c r="GR15" s="97"/>
      <c r="GS15" s="95"/>
      <c r="GT15" s="96"/>
      <c r="GU15" s="97"/>
      <c r="GV15" s="98"/>
      <c r="GW15" s="97"/>
      <c r="GX15" s="95"/>
      <c r="GY15" s="96"/>
      <c r="GZ15" s="97"/>
      <c r="HA15" s="98"/>
      <c r="HB15" s="97"/>
      <c r="HC15" s="95"/>
      <c r="HD15" s="96"/>
      <c r="HE15" s="97"/>
      <c r="HF15" s="98"/>
      <c r="HG15" s="97"/>
      <c r="HH15" s="95"/>
      <c r="HI15" s="96"/>
      <c r="HJ15" s="97"/>
      <c r="HK15" s="98"/>
      <c r="HL15" s="97"/>
      <c r="HM15" s="95"/>
      <c r="HN15" s="96"/>
      <c r="HO15" s="97"/>
      <c r="HP15" s="98"/>
      <c r="HQ15" s="97"/>
      <c r="HR15" s="95"/>
      <c r="HS15" s="96"/>
      <c r="HT15" s="97"/>
      <c r="HU15" s="98"/>
      <c r="HV15" s="97"/>
      <c r="HW15" s="95"/>
      <c r="HX15" s="96"/>
      <c r="HY15" s="97"/>
      <c r="HZ15" s="98"/>
      <c r="IA15" s="97"/>
      <c r="IB15" s="95"/>
      <c r="IC15" s="96"/>
      <c r="ID15" s="97"/>
      <c r="IE15" s="98"/>
      <c r="IF15" s="97"/>
      <c r="IG15" s="95"/>
      <c r="IH15" s="96"/>
      <c r="II15" s="97"/>
      <c r="IJ15" s="98"/>
      <c r="IK15" s="97"/>
      <c r="IL15" s="95"/>
      <c r="IM15" s="96"/>
      <c r="IN15" s="97"/>
      <c r="IO15" s="98"/>
      <c r="IP15" s="97"/>
      <c r="IQ15" s="95"/>
      <c r="IR15" s="96"/>
      <c r="IS15" s="97"/>
      <c r="IT15" s="98"/>
      <c r="IU15" s="97"/>
      <c r="IV15" s="95"/>
      <c r="IW15" s="96"/>
      <c r="IX15" s="97"/>
      <c r="IY15" s="98"/>
      <c r="IZ15" s="97"/>
      <c r="JA15" s="95"/>
      <c r="JB15" s="96"/>
      <c r="JC15" s="97"/>
      <c r="JD15" s="98"/>
      <c r="JE15" s="97"/>
      <c r="JF15" s="95"/>
      <c r="JG15" s="96"/>
      <c r="JH15" s="97"/>
      <c r="JI15" s="98"/>
      <c r="JJ15" s="97"/>
      <c r="JK15" s="95"/>
      <c r="JL15" s="96"/>
      <c r="JM15" s="97"/>
      <c r="JN15" s="98"/>
      <c r="JO15" s="97"/>
      <c r="JP15" s="95"/>
      <c r="JQ15" s="96"/>
      <c r="JR15" s="97"/>
      <c r="JS15" s="98"/>
      <c r="JT15" s="97"/>
      <c r="JU15" s="95"/>
      <c r="JV15" s="96"/>
      <c r="JW15" s="97"/>
      <c r="JX15" s="98"/>
      <c r="JY15" s="97"/>
      <c r="JZ15" s="95"/>
      <c r="KA15" s="96"/>
      <c r="KB15" s="97"/>
      <c r="KC15" s="98"/>
      <c r="KD15" s="97"/>
      <c r="KE15" s="95"/>
      <c r="KF15" s="96"/>
      <c r="KG15" s="97"/>
      <c r="KH15" s="98"/>
      <c r="KI15" s="97"/>
      <c r="KJ15" s="95"/>
      <c r="KK15" s="96"/>
      <c r="KL15" s="97"/>
      <c r="KM15" s="98"/>
      <c r="KN15" s="97"/>
      <c r="KO15" s="95"/>
      <c r="KP15" s="96"/>
      <c r="KQ15" s="97"/>
      <c r="KR15" s="98"/>
      <c r="KS15" s="97"/>
      <c r="KT15" s="95"/>
      <c r="KU15" s="96"/>
      <c r="KV15" s="97"/>
      <c r="KW15" s="98"/>
      <c r="KX15" s="97"/>
      <c r="KY15" s="95"/>
      <c r="KZ15" s="96"/>
      <c r="LA15" s="97"/>
      <c r="LB15" s="98"/>
      <c r="LC15" s="97"/>
      <c r="LD15" s="95"/>
      <c r="LE15" s="96"/>
      <c r="LF15" s="97"/>
      <c r="LG15" s="98"/>
      <c r="LH15" s="97"/>
      <c r="LI15" s="95"/>
      <c r="LJ15" s="96"/>
      <c r="LK15" s="97"/>
      <c r="LL15" s="98"/>
      <c r="LM15" s="97"/>
      <c r="LN15" s="95"/>
      <c r="LO15" s="96"/>
      <c r="LP15" s="97"/>
      <c r="LQ15" s="98"/>
      <c r="LR15" s="97"/>
      <c r="LS15" s="95"/>
      <c r="LT15" s="96"/>
      <c r="LU15" s="97"/>
      <c r="LV15" s="98"/>
      <c r="LW15" s="97"/>
      <c r="LX15" s="95"/>
      <c r="LY15" s="96"/>
      <c r="LZ15" s="97"/>
      <c r="MA15" s="98"/>
      <c r="MB15" s="97"/>
      <c r="MC15" s="95"/>
      <c r="MD15" s="96"/>
      <c r="ME15" s="97"/>
      <c r="MF15" s="98"/>
      <c r="MG15" s="97"/>
      <c r="MH15" s="95"/>
      <c r="MI15" s="96"/>
      <c r="MJ15" s="97"/>
      <c r="MK15" s="98"/>
      <c r="ML15" s="97"/>
      <c r="MM15" s="95"/>
      <c r="MN15" s="96"/>
      <c r="MO15" s="97"/>
      <c r="MP15" s="98"/>
      <c r="MQ15" s="97"/>
      <c r="MR15" s="95"/>
      <c r="MS15" s="96"/>
      <c r="MT15" s="97"/>
      <c r="MU15" s="98"/>
      <c r="MV15" s="97"/>
      <c r="MW15" s="95"/>
      <c r="MX15" s="96"/>
      <c r="MY15" s="97"/>
      <c r="MZ15" s="98"/>
      <c r="NA15" s="97"/>
      <c r="NB15" s="95"/>
      <c r="NC15" s="96"/>
      <c r="ND15" s="97"/>
      <c r="NE15" s="98"/>
      <c r="NF15" s="97"/>
      <c r="NG15" s="95"/>
      <c r="NH15" s="96"/>
      <c r="NI15" s="97"/>
      <c r="NJ15" s="98"/>
      <c r="NK15" s="97"/>
      <c r="NL15" s="95"/>
      <c r="NM15" s="96"/>
      <c r="NN15" s="97"/>
      <c r="NO15" s="98"/>
      <c r="NP15" s="97"/>
      <c r="NQ15" s="95"/>
      <c r="NR15" s="96"/>
      <c r="NS15" s="97"/>
      <c r="NT15" s="98"/>
      <c r="NU15" s="97"/>
      <c r="NV15" s="95"/>
      <c r="NW15" s="96"/>
      <c r="NX15" s="97"/>
      <c r="NY15" s="98"/>
      <c r="NZ15" s="97"/>
      <c r="OA15" s="95"/>
      <c r="OB15" s="96"/>
      <c r="OC15" s="97"/>
      <c r="OD15" s="98"/>
      <c r="OE15" s="97"/>
      <c r="OF15" s="95"/>
      <c r="OG15" s="96"/>
      <c r="OH15" s="97"/>
      <c r="OI15" s="98"/>
      <c r="OJ15" s="97"/>
      <c r="OK15" s="95"/>
      <c r="OL15" s="96"/>
      <c r="OM15" s="97"/>
      <c r="ON15" s="98"/>
      <c r="OO15" s="97"/>
      <c r="OP15" s="95"/>
      <c r="OQ15" s="96"/>
      <c r="OR15" s="97"/>
      <c r="OS15" s="98"/>
      <c r="OT15" s="97"/>
      <c r="OU15" s="95"/>
      <c r="OV15" s="96"/>
      <c r="OW15" s="97"/>
      <c r="OX15" s="98"/>
      <c r="OY15" s="97"/>
      <c r="OZ15" s="95"/>
      <c r="PA15" s="96"/>
      <c r="PB15" s="97"/>
      <c r="PC15" s="98"/>
      <c r="PD15" s="97"/>
      <c r="PE15" s="95"/>
      <c r="PF15" s="96"/>
      <c r="PG15" s="97"/>
      <c r="PH15" s="98"/>
      <c r="PI15" s="97"/>
      <c r="PJ15" s="95"/>
      <c r="PK15" s="96"/>
      <c r="PL15" s="97"/>
      <c r="PM15" s="98"/>
      <c r="PN15" s="97"/>
      <c r="PO15" s="95"/>
      <c r="PP15" s="96"/>
      <c r="PQ15" s="97"/>
      <c r="PR15" s="98"/>
      <c r="PS15" s="97"/>
      <c r="PT15" s="95"/>
      <c r="PU15" s="96"/>
      <c r="PV15" s="97"/>
      <c r="PW15" s="98"/>
      <c r="PX15" s="97"/>
      <c r="PY15" s="95"/>
      <c r="PZ15" s="96"/>
      <c r="QA15" s="97"/>
      <c r="QB15" s="98"/>
      <c r="QC15" s="97"/>
      <c r="QD15" s="95"/>
      <c r="QE15" s="96"/>
      <c r="QF15" s="97"/>
      <c r="QG15" s="98"/>
      <c r="QH15" s="97"/>
      <c r="QI15" s="95"/>
      <c r="QJ15" s="96"/>
      <c r="QK15" s="97"/>
      <c r="QL15" s="98"/>
      <c r="QM15" s="97"/>
      <c r="QN15" s="95"/>
      <c r="QO15" s="96"/>
      <c r="QP15" s="97"/>
      <c r="QQ15" s="98"/>
      <c r="QR15" s="97"/>
      <c r="QS15" s="95"/>
      <c r="QT15" s="96"/>
      <c r="QU15" s="97"/>
      <c r="QV15" s="98"/>
      <c r="QW15" s="97"/>
      <c r="QX15" s="95"/>
      <c r="QY15" s="96"/>
      <c r="QZ15" s="97"/>
      <c r="RA15" s="98"/>
      <c r="RB15" s="97"/>
      <c r="RC15" s="95"/>
      <c r="RD15" s="96"/>
      <c r="RE15" s="97"/>
      <c r="RF15" s="98"/>
      <c r="RG15" s="97"/>
      <c r="RH15" s="95"/>
      <c r="RI15" s="96"/>
      <c r="RJ15" s="97"/>
      <c r="RK15" s="98"/>
      <c r="RL15" s="97"/>
      <c r="RM15" s="95"/>
      <c r="RN15" s="96"/>
      <c r="RO15" s="97"/>
      <c r="RP15" s="98"/>
      <c r="RQ15" s="97"/>
      <c r="RR15" s="95"/>
      <c r="RS15" s="96"/>
      <c r="RT15" s="97"/>
      <c r="RU15" s="98"/>
      <c r="RV15" s="97"/>
      <c r="RW15" s="95"/>
      <c r="RX15" s="96"/>
      <c r="RY15" s="97"/>
      <c r="RZ15" s="98"/>
      <c r="SA15" s="97"/>
      <c r="SB15" s="95"/>
      <c r="SC15" s="96"/>
      <c r="SD15" s="97"/>
      <c r="SE15" s="98"/>
      <c r="SF15" s="97"/>
      <c r="SG15" s="95"/>
      <c r="SH15" s="96"/>
      <c r="SI15" s="97"/>
      <c r="SJ15" s="98"/>
      <c r="SK15" s="97"/>
      <c r="SL15" s="95"/>
      <c r="SM15" s="96"/>
      <c r="SN15" s="97"/>
      <c r="SO15" s="98"/>
      <c r="SP15" s="97"/>
      <c r="SQ15" s="95"/>
      <c r="SR15" s="96"/>
      <c r="SS15" s="97"/>
      <c r="ST15" s="98"/>
      <c r="SU15" s="97"/>
      <c r="SV15" s="95"/>
      <c r="SW15" s="96"/>
      <c r="SX15" s="97"/>
      <c r="SY15" s="98"/>
      <c r="SZ15" s="97"/>
      <c r="TA15" s="95"/>
      <c r="TB15" s="96"/>
      <c r="TC15" s="97"/>
      <c r="TD15" s="98"/>
      <c r="TE15" s="97"/>
      <c r="TF15" s="95"/>
      <c r="TG15" s="96"/>
      <c r="TH15" s="97"/>
      <c r="TI15" s="98"/>
      <c r="TJ15" s="97"/>
      <c r="TK15" s="95"/>
      <c r="TL15" s="96"/>
      <c r="TM15" s="97"/>
      <c r="TN15" s="98"/>
      <c r="TO15" s="97"/>
      <c r="TP15" s="95"/>
      <c r="TQ15" s="96"/>
      <c r="TR15" s="97"/>
      <c r="TS15" s="98"/>
      <c r="TT15" s="97"/>
      <c r="TU15" s="95"/>
      <c r="TV15" s="96"/>
      <c r="TW15" s="97"/>
      <c r="TX15" s="98"/>
      <c r="TY15" s="97"/>
      <c r="TZ15" s="95"/>
      <c r="UA15" s="96"/>
      <c r="UB15" s="97"/>
      <c r="UC15" s="98"/>
      <c r="UD15" s="97"/>
      <c r="UE15" s="95"/>
      <c r="UF15" s="96"/>
      <c r="UG15" s="97"/>
      <c r="UH15" s="98"/>
      <c r="UI15" s="97"/>
      <c r="UJ15" s="95"/>
      <c r="UK15" s="96"/>
      <c r="UL15" s="97"/>
      <c r="UM15" s="98"/>
      <c r="UN15" s="97"/>
      <c r="UO15" s="95"/>
      <c r="UP15" s="96"/>
      <c r="UQ15" s="97"/>
      <c r="UR15" s="98"/>
      <c r="US15" s="97"/>
      <c r="UT15" s="95"/>
      <c r="UU15" s="96"/>
      <c r="UV15" s="97"/>
      <c r="UW15" s="98"/>
      <c r="UX15" s="97"/>
      <c r="UY15" s="95"/>
      <c r="UZ15" s="96"/>
      <c r="VA15" s="97"/>
      <c r="VB15" s="98"/>
      <c r="VC15" s="97"/>
      <c r="VD15" s="95"/>
      <c r="VE15" s="96"/>
      <c r="VF15" s="97"/>
      <c r="VG15" s="98"/>
      <c r="VH15" s="97"/>
      <c r="VI15" s="95"/>
      <c r="VJ15" s="96"/>
      <c r="VK15" s="97"/>
      <c r="VL15" s="98"/>
      <c r="VM15" s="97"/>
      <c r="VN15" s="95"/>
      <c r="VO15" s="96"/>
      <c r="VP15" s="97"/>
      <c r="VQ15" s="98"/>
      <c r="VR15" s="97"/>
      <c r="VS15" s="95"/>
      <c r="VT15" s="96"/>
      <c r="VU15" s="97"/>
      <c r="VV15" s="98"/>
      <c r="VW15" s="97"/>
      <c r="VX15" s="95"/>
      <c r="VY15" s="96"/>
      <c r="VZ15" s="97"/>
      <c r="WA15" s="98"/>
      <c r="WB15" s="97"/>
      <c r="WC15" s="95"/>
      <c r="WD15" s="96"/>
      <c r="WE15" s="97"/>
      <c r="WF15" s="98"/>
      <c r="WG15" s="97"/>
      <c r="WH15" s="95"/>
      <c r="WI15" s="96"/>
      <c r="WJ15" s="97"/>
      <c r="WK15" s="98"/>
      <c r="WL15" s="97"/>
      <c r="WM15" s="95"/>
      <c r="WN15" s="96"/>
      <c r="WO15" s="97"/>
      <c r="WP15" s="98"/>
      <c r="WQ15" s="97"/>
      <c r="WR15" s="95"/>
      <c r="WS15" s="96"/>
      <c r="WT15" s="97"/>
      <c r="WU15" s="98"/>
      <c r="WV15" s="97"/>
      <c r="WW15" s="95"/>
      <c r="WX15" s="96"/>
      <c r="WY15" s="97"/>
      <c r="WZ15" s="98"/>
      <c r="XA15" s="97"/>
      <c r="XB15" s="95"/>
      <c r="XC15" s="96"/>
      <c r="XD15" s="97"/>
      <c r="XE15" s="98"/>
      <c r="XF15" s="97"/>
      <c r="XG15" s="95"/>
      <c r="XH15" s="96"/>
      <c r="XI15" s="97"/>
      <c r="XJ15" s="98"/>
      <c r="XK15" s="97"/>
      <c r="XL15" s="95"/>
      <c r="XM15" s="96"/>
      <c r="XN15" s="97"/>
      <c r="XO15" s="98"/>
      <c r="XP15" s="97"/>
      <c r="XQ15" s="95"/>
      <c r="XR15" s="96"/>
      <c r="XS15" s="97"/>
      <c r="XT15" s="98"/>
      <c r="XU15" s="97"/>
      <c r="XV15" s="95"/>
      <c r="XW15" s="96"/>
      <c r="XX15" s="97"/>
      <c r="XY15" s="98"/>
      <c r="XZ15" s="97"/>
      <c r="YA15" s="95"/>
      <c r="YB15" s="96"/>
      <c r="YC15" s="97"/>
      <c r="YD15" s="98"/>
      <c r="YE15" s="97"/>
      <c r="YF15" s="95"/>
      <c r="YG15" s="96"/>
      <c r="YH15" s="97"/>
      <c r="YI15" s="98"/>
      <c r="YJ15" s="97"/>
      <c r="YK15" s="95"/>
      <c r="YL15" s="96"/>
      <c r="YM15" s="97"/>
      <c r="YN15" s="98"/>
      <c r="YO15" s="97"/>
      <c r="YP15" s="95"/>
      <c r="YQ15" s="96"/>
      <c r="YR15" s="97"/>
      <c r="YS15" s="98"/>
      <c r="YT15" s="97"/>
      <c r="YU15" s="95"/>
      <c r="YV15" s="96"/>
      <c r="YW15" s="97"/>
      <c r="YX15" s="98"/>
      <c r="YY15" s="97"/>
      <c r="YZ15" s="95"/>
      <c r="ZA15" s="96"/>
      <c r="ZB15" s="97"/>
      <c r="ZC15" s="98"/>
      <c r="ZD15" s="97"/>
      <c r="ZE15" s="95"/>
      <c r="ZF15" s="96"/>
      <c r="ZG15" s="97"/>
      <c r="ZH15" s="98"/>
      <c r="ZI15" s="97"/>
      <c r="ZJ15" s="95"/>
      <c r="ZK15" s="96"/>
      <c r="ZL15" s="97"/>
      <c r="ZM15" s="98"/>
      <c r="ZN15" s="97"/>
      <c r="ZO15" s="95"/>
      <c r="ZP15" s="96"/>
      <c r="ZQ15" s="97"/>
      <c r="ZR15" s="98"/>
      <c r="ZS15" s="97"/>
      <c r="ZT15" s="95"/>
      <c r="ZU15" s="96"/>
      <c r="ZV15" s="97"/>
      <c r="ZW15" s="98"/>
      <c r="ZX15" s="97"/>
      <c r="ZY15" s="95"/>
      <c r="ZZ15" s="96"/>
      <c r="AAA15" s="97"/>
      <c r="AAB15" s="98"/>
      <c r="AAC15" s="97"/>
      <c r="AAD15" s="95"/>
      <c r="AAE15" s="96"/>
      <c r="AAF15" s="97"/>
      <c r="AAG15" s="98"/>
      <c r="AAH15" s="97"/>
      <c r="AAI15" s="95"/>
      <c r="AAJ15" s="96"/>
      <c r="AAK15" s="97"/>
      <c r="AAL15" s="98"/>
      <c r="AAM15" s="97"/>
      <c r="AAN15" s="95"/>
      <c r="AAO15" s="96"/>
      <c r="AAP15" s="97"/>
      <c r="AAQ15" s="98"/>
      <c r="AAR15" s="97"/>
      <c r="AAS15" s="95"/>
      <c r="AAT15" s="96"/>
      <c r="AAU15" s="97"/>
      <c r="AAV15" s="98"/>
      <c r="AAW15" s="97"/>
      <c r="AAX15" s="95"/>
      <c r="AAY15" s="96"/>
      <c r="AAZ15" s="97"/>
      <c r="ABA15" s="98"/>
      <c r="ABB15" s="97"/>
      <c r="ABC15" s="95"/>
      <c r="ABD15" s="96"/>
      <c r="ABE15" s="97"/>
      <c r="ABF15" s="98"/>
      <c r="ABG15" s="97"/>
      <c r="ABH15" s="95"/>
      <c r="ABI15" s="96"/>
      <c r="ABJ15" s="97"/>
      <c r="ABK15" s="98"/>
      <c r="ABL15" s="97"/>
      <c r="ABM15" s="95"/>
      <c r="ABN15" s="96"/>
      <c r="ABO15" s="97"/>
      <c r="ABP15" s="98"/>
      <c r="ABQ15" s="97"/>
      <c r="ABR15" s="95"/>
      <c r="ABS15" s="96"/>
      <c r="ABT15" s="97"/>
      <c r="ABU15" s="98"/>
      <c r="ABV15" s="97"/>
      <c r="ABW15" s="95"/>
      <c r="ABX15" s="96"/>
      <c r="ABY15" s="97"/>
      <c r="ABZ15" s="98"/>
      <c r="ACA15" s="97"/>
      <c r="ACB15" s="95"/>
      <c r="ACC15" s="96"/>
      <c r="ACD15" s="97"/>
      <c r="ACE15" s="98"/>
      <c r="ACF15" s="97"/>
      <c r="ACG15" s="95"/>
      <c r="ACH15" s="96"/>
      <c r="ACI15" s="97"/>
      <c r="ACJ15" s="98"/>
      <c r="ACK15" s="97"/>
      <c r="ACL15" s="95"/>
      <c r="ACM15" s="96"/>
      <c r="ACN15" s="97"/>
      <c r="ACO15" s="98"/>
      <c r="ACP15" s="97"/>
      <c r="ACQ15" s="95"/>
      <c r="ACR15" s="96"/>
      <c r="ACS15" s="97"/>
      <c r="ACT15" s="98"/>
      <c r="ACU15" s="97"/>
      <c r="ACV15" s="95"/>
      <c r="ACW15" s="96"/>
      <c r="ACX15" s="97"/>
      <c r="ACY15" s="98"/>
      <c r="ACZ15" s="97"/>
      <c r="ADA15" s="95"/>
      <c r="ADB15" s="96"/>
      <c r="ADC15" s="97"/>
      <c r="ADD15" s="98"/>
      <c r="ADE15" s="97"/>
      <c r="ADF15" s="95"/>
      <c r="ADG15" s="96"/>
      <c r="ADH15" s="97"/>
      <c r="ADI15" s="98"/>
      <c r="ADJ15" s="97"/>
      <c r="ADK15" s="95"/>
      <c r="ADL15" s="96"/>
      <c r="ADM15" s="97"/>
      <c r="ADN15" s="98"/>
      <c r="ADO15" s="97"/>
      <c r="ADP15" s="95"/>
      <c r="ADQ15" s="96"/>
      <c r="ADR15" s="97"/>
      <c r="ADS15" s="98"/>
      <c r="ADT15" s="97"/>
      <c r="ADU15" s="95"/>
      <c r="ADV15" s="96"/>
      <c r="ADW15" s="97"/>
      <c r="ADX15" s="98"/>
      <c r="ADY15" s="97"/>
      <c r="ADZ15" s="95"/>
      <c r="AEA15" s="96"/>
      <c r="AEB15" s="97"/>
      <c r="AEC15" s="98"/>
      <c r="AED15" s="97"/>
      <c r="AEE15" s="95"/>
      <c r="AEF15" s="96"/>
      <c r="AEG15" s="97"/>
      <c r="AEH15" s="98"/>
      <c r="AEI15" s="97"/>
      <c r="AEJ15" s="95"/>
      <c r="AEK15" s="96"/>
      <c r="AEL15" s="97"/>
      <c r="AEM15" s="98"/>
      <c r="AEN15" s="97"/>
      <c r="AEO15" s="95"/>
      <c r="AEP15" s="96"/>
      <c r="AEQ15" s="97"/>
      <c r="AER15" s="98"/>
      <c r="AES15" s="97"/>
      <c r="AET15" s="95"/>
      <c r="AEU15" s="96"/>
      <c r="AEV15" s="97"/>
      <c r="AEW15" s="98"/>
      <c r="AEX15" s="97"/>
      <c r="AEY15" s="95"/>
      <c r="AEZ15" s="96"/>
      <c r="AFA15" s="97"/>
      <c r="AFB15" s="98"/>
      <c r="AFC15" s="97"/>
      <c r="AFD15" s="95"/>
      <c r="AFE15" s="96"/>
      <c r="AFF15" s="97"/>
      <c r="AFG15" s="98"/>
      <c r="AFH15" s="97"/>
      <c r="AFI15" s="95"/>
      <c r="AFJ15" s="96"/>
      <c r="AFK15" s="97"/>
      <c r="AFL15" s="98"/>
      <c r="AFM15" s="97"/>
      <c r="AFN15" s="95"/>
      <c r="AFO15" s="96"/>
      <c r="AFP15" s="97"/>
      <c r="AFQ15" s="98"/>
      <c r="AFR15" s="97"/>
      <c r="AFS15" s="95"/>
      <c r="AFT15" s="96"/>
      <c r="AFU15" s="97"/>
      <c r="AFV15" s="98"/>
      <c r="AFW15" s="97"/>
      <c r="AFX15" s="95"/>
      <c r="AFY15" s="96"/>
      <c r="AFZ15" s="97"/>
      <c r="AGA15" s="98"/>
      <c r="AGB15" s="97"/>
      <c r="AGC15" s="95"/>
      <c r="AGD15" s="96"/>
      <c r="AGE15" s="97"/>
      <c r="AGF15" s="98"/>
      <c r="AGG15" s="97"/>
      <c r="AGH15" s="95"/>
      <c r="AGI15" s="96"/>
      <c r="AGJ15" s="97"/>
      <c r="AGK15" s="98"/>
      <c r="AGL15" s="97"/>
      <c r="AGM15" s="95"/>
      <c r="AGN15" s="96"/>
      <c r="AGO15" s="97"/>
      <c r="AGP15" s="98"/>
      <c r="AGQ15" s="97"/>
      <c r="AGR15" s="95"/>
      <c r="AGS15" s="96"/>
      <c r="AGT15" s="97"/>
      <c r="AGU15" s="98"/>
      <c r="AGV15" s="97"/>
      <c r="AGW15" s="95"/>
      <c r="AGX15" s="96"/>
      <c r="AGY15" s="97"/>
      <c r="AGZ15" s="98"/>
      <c r="AHA15" s="97"/>
      <c r="AHB15" s="95"/>
      <c r="AHC15" s="96"/>
      <c r="AHD15" s="97"/>
      <c r="AHE15" s="98"/>
      <c r="AHF15" s="97"/>
      <c r="AHG15" s="95"/>
      <c r="AHH15" s="96"/>
      <c r="AHI15" s="97"/>
      <c r="AHJ15" s="98"/>
      <c r="AHK15" s="97"/>
      <c r="AHL15" s="95"/>
      <c r="AHM15" s="96"/>
      <c r="AHN15" s="97"/>
      <c r="AHO15" s="98"/>
      <c r="AHP15" s="97"/>
      <c r="AHQ15" s="95"/>
      <c r="AHR15" s="96"/>
      <c r="AHS15" s="97"/>
      <c r="AHT15" s="98"/>
      <c r="AHU15" s="97"/>
      <c r="AHV15" s="95"/>
      <c r="AHW15" s="96"/>
      <c r="AHX15" s="97"/>
      <c r="AHY15" s="98"/>
      <c r="AHZ15" s="97"/>
      <c r="AIA15" s="95"/>
      <c r="AIB15" s="96"/>
      <c r="AIC15" s="97"/>
      <c r="AID15" s="98"/>
      <c r="AIE15" s="97"/>
      <c r="AIF15" s="95"/>
      <c r="AIG15" s="96"/>
      <c r="AIH15" s="97"/>
      <c r="AII15" s="98"/>
      <c r="AIJ15" s="97"/>
      <c r="AIK15" s="95"/>
      <c r="AIL15" s="96"/>
      <c r="AIM15" s="97"/>
      <c r="AIN15" s="98"/>
      <c r="AIO15" s="97"/>
      <c r="AIP15" s="95"/>
      <c r="AIQ15" s="96"/>
      <c r="AIR15" s="97"/>
      <c r="AIS15" s="98"/>
      <c r="AIT15" s="97"/>
      <c r="AIU15" s="95"/>
      <c r="AIV15" s="96"/>
      <c r="AIW15" s="97"/>
      <c r="AIX15" s="98"/>
      <c r="AIY15" s="97"/>
      <c r="AIZ15" s="95"/>
      <c r="AJA15" s="96"/>
      <c r="AJB15" s="97"/>
      <c r="AJC15" s="98"/>
      <c r="AJD15" s="97"/>
      <c r="AJE15" s="95"/>
      <c r="AJF15" s="96"/>
      <c r="AJG15" s="97"/>
      <c r="AJH15" s="98"/>
      <c r="AJI15" s="97"/>
      <c r="AJJ15" s="95"/>
      <c r="AJK15" s="96"/>
      <c r="AJL15" s="97"/>
      <c r="AJM15" s="98"/>
      <c r="AJN15" s="97"/>
      <c r="AJO15" s="95"/>
      <c r="AJP15" s="96"/>
      <c r="AJQ15" s="97"/>
      <c r="AJR15" s="98"/>
      <c r="AJS15" s="97"/>
      <c r="AJT15" s="95"/>
      <c r="AJU15" s="96"/>
      <c r="AJV15" s="97"/>
      <c r="AJW15" s="98"/>
      <c r="AJX15" s="97"/>
      <c r="AJY15" s="95"/>
      <c r="AJZ15" s="96"/>
      <c r="AKA15" s="97"/>
      <c r="AKB15" s="98"/>
      <c r="AKC15" s="97"/>
      <c r="AKD15" s="95"/>
      <c r="AKE15" s="96"/>
      <c r="AKF15" s="97"/>
      <c r="AKG15" s="98"/>
      <c r="AKH15" s="97"/>
      <c r="AKI15" s="95"/>
      <c r="AKJ15" s="96"/>
      <c r="AKK15" s="97"/>
      <c r="AKL15" s="98"/>
      <c r="AKM15" s="97"/>
      <c r="AKN15" s="95"/>
      <c r="AKO15" s="96"/>
      <c r="AKP15" s="97"/>
      <c r="AKQ15" s="98"/>
      <c r="AKR15" s="97"/>
      <c r="AKS15" s="95"/>
      <c r="AKT15" s="96"/>
      <c r="AKU15" s="97"/>
      <c r="AKV15" s="98"/>
      <c r="AKW15" s="97"/>
      <c r="AKX15" s="95"/>
      <c r="AKY15" s="96"/>
      <c r="AKZ15" s="97"/>
      <c r="ALA15" s="98"/>
      <c r="ALB15" s="97"/>
      <c r="ALC15" s="95"/>
      <c r="ALD15" s="96"/>
      <c r="ALE15" s="97"/>
      <c r="ALF15" s="98"/>
      <c r="ALG15" s="97"/>
      <c r="ALH15" s="95"/>
      <c r="ALI15" s="96"/>
      <c r="ALJ15" s="97"/>
      <c r="ALK15" s="98"/>
      <c r="ALL15" s="97"/>
      <c r="ALM15" s="95"/>
      <c r="ALN15" s="96"/>
      <c r="ALO15" s="97"/>
      <c r="ALP15" s="98"/>
      <c r="ALQ15" s="97"/>
      <c r="ALR15" s="95"/>
      <c r="ALS15" s="96"/>
      <c r="ALT15" s="97"/>
      <c r="ALU15" s="98"/>
      <c r="ALV15" s="97"/>
      <c r="ALW15" s="95"/>
      <c r="ALX15" s="96"/>
      <c r="ALY15" s="97"/>
      <c r="ALZ15" s="98"/>
      <c r="AMA15" s="97"/>
      <c r="AMB15" s="95"/>
      <c r="AMC15" s="96"/>
      <c r="AMD15" s="97"/>
      <c r="AME15" s="98"/>
      <c r="AMF15" s="97"/>
      <c r="AMG15" s="95"/>
      <c r="AMH15" s="96"/>
      <c r="AMI15" s="97"/>
      <c r="AMJ15" s="98"/>
      <c r="AMK15" s="97"/>
      <c r="AML15" s="95"/>
      <c r="AMM15" s="96"/>
      <c r="AMN15" s="97"/>
      <c r="AMO15" s="98"/>
      <c r="AMP15" s="97"/>
      <c r="AMQ15" s="95"/>
      <c r="AMR15" s="96"/>
      <c r="AMS15" s="97"/>
      <c r="AMT15" s="98"/>
      <c r="AMU15" s="97"/>
      <c r="AMV15" s="95"/>
      <c r="AMW15" s="96"/>
      <c r="AMX15" s="97"/>
      <c r="AMY15" s="98"/>
      <c r="AMZ15" s="97"/>
      <c r="ANA15" s="95"/>
      <c r="ANB15" s="96"/>
      <c r="ANC15" s="97"/>
      <c r="AND15" s="98"/>
      <c r="ANE15" s="97"/>
      <c r="ANF15" s="95"/>
      <c r="ANG15" s="96"/>
      <c r="ANH15" s="97"/>
      <c r="ANI15" s="98"/>
      <c r="ANJ15" s="97"/>
      <c r="ANK15" s="95"/>
      <c r="ANL15" s="96"/>
      <c r="ANM15" s="97"/>
      <c r="ANN15" s="98"/>
      <c r="ANO15" s="97"/>
      <c r="ANP15" s="95"/>
      <c r="ANQ15" s="96"/>
      <c r="ANR15" s="97"/>
      <c r="ANS15" s="98"/>
      <c r="ANT15" s="97"/>
      <c r="ANU15" s="95"/>
      <c r="ANV15" s="96"/>
      <c r="ANW15" s="97"/>
      <c r="ANX15" s="98"/>
      <c r="ANY15" s="97"/>
      <c r="ANZ15" s="95"/>
      <c r="AOA15" s="96"/>
      <c r="AOB15" s="97"/>
      <c r="AOC15" s="98"/>
      <c r="AOD15" s="97"/>
      <c r="AOE15" s="95"/>
      <c r="AOF15" s="96"/>
      <c r="AOG15" s="97"/>
      <c r="AOH15" s="98"/>
      <c r="AOI15" s="97"/>
      <c r="AOJ15" s="95"/>
      <c r="AOK15" s="96"/>
      <c r="AOL15" s="97"/>
      <c r="AOM15" s="98"/>
      <c r="AON15" s="97"/>
      <c r="AOO15" s="95"/>
      <c r="AOP15" s="96"/>
      <c r="AOQ15" s="97"/>
      <c r="AOR15" s="98"/>
      <c r="AOS15" s="97"/>
      <c r="AOT15" s="95"/>
      <c r="AOU15" s="96"/>
      <c r="AOV15" s="97"/>
      <c r="AOW15" s="98"/>
      <c r="AOX15" s="97"/>
      <c r="AOY15" s="95"/>
      <c r="AOZ15" s="96"/>
      <c r="APA15" s="97"/>
      <c r="APB15" s="98"/>
      <c r="APC15" s="97"/>
      <c r="APD15" s="95"/>
      <c r="APE15" s="96"/>
      <c r="APF15" s="97"/>
      <c r="APG15" s="98"/>
      <c r="APH15" s="97"/>
      <c r="API15" s="95"/>
      <c r="APJ15" s="96"/>
      <c r="APK15" s="97"/>
      <c r="APL15" s="98"/>
      <c r="APM15" s="97"/>
      <c r="APN15" s="95"/>
      <c r="APO15" s="96"/>
      <c r="APP15" s="97"/>
      <c r="APQ15" s="98"/>
      <c r="APR15" s="97"/>
      <c r="APS15" s="95"/>
      <c r="APT15" s="96"/>
      <c r="APU15" s="97"/>
      <c r="APV15" s="98"/>
      <c r="APW15" s="97"/>
      <c r="APX15" s="95"/>
      <c r="APY15" s="96"/>
      <c r="APZ15" s="97"/>
      <c r="AQA15" s="98"/>
      <c r="AQB15" s="97"/>
      <c r="AQC15" s="95"/>
      <c r="AQD15" s="96"/>
      <c r="AQE15" s="97"/>
      <c r="AQF15" s="98"/>
      <c r="AQG15" s="97"/>
      <c r="AQH15" s="95"/>
      <c r="AQI15" s="96"/>
      <c r="AQJ15" s="97"/>
      <c r="AQK15" s="98"/>
      <c r="AQL15" s="97"/>
      <c r="AQM15" s="95"/>
      <c r="AQN15" s="96"/>
      <c r="AQO15" s="97"/>
      <c r="AQP15" s="98"/>
      <c r="AQQ15" s="97"/>
      <c r="AQR15" s="95"/>
      <c r="AQS15" s="96"/>
      <c r="AQT15" s="97"/>
      <c r="AQU15" s="98"/>
      <c r="AQV15" s="97"/>
      <c r="AQW15" s="95"/>
      <c r="AQX15" s="96"/>
      <c r="AQY15" s="97"/>
      <c r="AQZ15" s="98"/>
      <c r="ARA15" s="97"/>
      <c r="ARB15" s="95"/>
      <c r="ARC15" s="96"/>
      <c r="ARD15" s="97"/>
      <c r="ARE15" s="98"/>
      <c r="ARF15" s="97"/>
      <c r="ARG15" s="95"/>
      <c r="ARH15" s="96"/>
      <c r="ARI15" s="97"/>
      <c r="ARJ15" s="98"/>
      <c r="ARK15" s="97"/>
      <c r="ARL15" s="95"/>
      <c r="ARM15" s="96"/>
      <c r="ARN15" s="97"/>
      <c r="ARO15" s="98"/>
      <c r="ARP15" s="97"/>
      <c r="ARQ15" s="95"/>
      <c r="ARR15" s="96"/>
      <c r="ARS15" s="97"/>
      <c r="ART15" s="98"/>
      <c r="ARU15" s="97"/>
      <c r="ARV15" s="95"/>
      <c r="ARW15" s="96"/>
      <c r="ARX15" s="97"/>
      <c r="ARY15" s="98"/>
      <c r="ARZ15" s="97"/>
      <c r="ASA15" s="95"/>
      <c r="ASB15" s="96"/>
      <c r="ASC15" s="97"/>
      <c r="ASD15" s="98"/>
      <c r="ASE15" s="97"/>
      <c r="ASF15" s="95"/>
      <c r="ASG15" s="96"/>
      <c r="ASH15" s="97"/>
      <c r="ASI15" s="98"/>
      <c r="ASJ15" s="97"/>
      <c r="ASK15" s="95"/>
      <c r="ASL15" s="96"/>
      <c r="ASM15" s="97"/>
      <c r="ASN15" s="98"/>
      <c r="ASO15" s="97"/>
      <c r="ASP15" s="95"/>
      <c r="ASQ15" s="96"/>
      <c r="ASR15" s="97"/>
      <c r="ASS15" s="98"/>
      <c r="AST15" s="97"/>
      <c r="ASU15" s="95"/>
      <c r="ASV15" s="96"/>
      <c r="ASW15" s="97"/>
      <c r="ASX15" s="98"/>
      <c r="ASY15" s="97"/>
      <c r="ASZ15" s="95"/>
      <c r="ATA15" s="96"/>
      <c r="ATB15" s="97"/>
      <c r="ATC15" s="98"/>
      <c r="ATD15" s="97"/>
      <c r="ATE15" s="95"/>
      <c r="ATF15" s="96"/>
      <c r="ATG15" s="97"/>
      <c r="ATH15" s="98"/>
      <c r="ATI15" s="97"/>
      <c r="ATJ15" s="95"/>
      <c r="ATK15" s="96"/>
      <c r="ATL15" s="97"/>
      <c r="ATM15" s="98"/>
      <c r="ATN15" s="97"/>
      <c r="ATO15" s="95"/>
      <c r="ATP15" s="96"/>
      <c r="ATQ15" s="97"/>
      <c r="ATR15" s="98"/>
      <c r="ATS15" s="97"/>
      <c r="ATT15" s="95"/>
      <c r="ATU15" s="96"/>
      <c r="ATV15" s="97"/>
      <c r="ATW15" s="98"/>
      <c r="ATX15" s="97"/>
      <c r="ATY15" s="95"/>
      <c r="ATZ15" s="96"/>
      <c r="AUA15" s="97"/>
      <c r="AUB15" s="98"/>
      <c r="AUC15" s="97"/>
      <c r="AUD15" s="95"/>
      <c r="AUE15" s="96"/>
      <c r="AUF15" s="97"/>
      <c r="AUG15" s="98"/>
      <c r="AUH15" s="97"/>
      <c r="AUI15" s="95"/>
      <c r="AUJ15" s="96"/>
      <c r="AUK15" s="97"/>
      <c r="AUL15" s="98"/>
      <c r="AUM15" s="97"/>
      <c r="AUN15" s="95"/>
      <c r="AUO15" s="96"/>
      <c r="AUP15" s="97"/>
      <c r="AUQ15" s="98"/>
      <c r="AUR15" s="97"/>
      <c r="AUS15" s="95"/>
      <c r="AUT15" s="96"/>
      <c r="AUU15" s="97"/>
      <c r="AUV15" s="98"/>
      <c r="AUW15" s="97"/>
      <c r="AUX15" s="95"/>
      <c r="AUY15" s="96"/>
      <c r="AUZ15" s="97"/>
      <c r="AVA15" s="98"/>
      <c r="AVB15" s="97"/>
      <c r="AVC15" s="95"/>
      <c r="AVD15" s="96"/>
      <c r="AVE15" s="97"/>
      <c r="AVF15" s="98"/>
      <c r="AVG15" s="97"/>
      <c r="AVH15" s="95"/>
      <c r="AVI15" s="96"/>
      <c r="AVJ15" s="97"/>
      <c r="AVK15" s="98"/>
      <c r="AVL15" s="97"/>
      <c r="AVM15" s="95"/>
      <c r="AVN15" s="96"/>
      <c r="AVO15" s="97"/>
      <c r="AVP15" s="98"/>
      <c r="AVQ15" s="97"/>
      <c r="AVR15" s="95"/>
      <c r="AVS15" s="96"/>
      <c r="AVT15" s="97"/>
      <c r="AVU15" s="98"/>
      <c r="AVV15" s="97"/>
      <c r="AVW15" s="95"/>
      <c r="AVX15" s="96"/>
      <c r="AVY15" s="97"/>
      <c r="AVZ15" s="98"/>
      <c r="AWA15" s="97"/>
      <c r="AWB15" s="95"/>
      <c r="AWC15" s="96"/>
      <c r="AWD15" s="97"/>
      <c r="AWE15" s="98"/>
      <c r="AWF15" s="97"/>
      <c r="AWG15" s="95"/>
      <c r="AWH15" s="96"/>
      <c r="AWI15" s="97"/>
      <c r="AWJ15" s="98"/>
      <c r="AWK15" s="97"/>
      <c r="AWL15" s="95"/>
      <c r="AWM15" s="96"/>
      <c r="AWN15" s="97"/>
      <c r="AWO15" s="98"/>
      <c r="AWP15" s="97"/>
      <c r="AWQ15" s="95"/>
      <c r="AWR15" s="96"/>
      <c r="AWS15" s="97"/>
      <c r="AWT15" s="98"/>
      <c r="AWU15" s="97"/>
      <c r="AWV15" s="95"/>
      <c r="AWW15" s="96"/>
      <c r="AWX15" s="97"/>
      <c r="AWY15" s="98"/>
      <c r="AWZ15" s="97"/>
      <c r="AXA15" s="95"/>
      <c r="AXB15" s="96"/>
      <c r="AXC15" s="97"/>
      <c r="AXD15" s="98"/>
      <c r="AXE15" s="97"/>
      <c r="AXF15" s="95"/>
      <c r="AXG15" s="96"/>
      <c r="AXH15" s="97"/>
      <c r="AXI15" s="98"/>
      <c r="AXJ15" s="97"/>
      <c r="AXK15" s="95"/>
      <c r="AXL15" s="96"/>
      <c r="AXM15" s="97"/>
      <c r="AXN15" s="98"/>
      <c r="AXO15" s="97"/>
      <c r="AXP15" s="95"/>
      <c r="AXQ15" s="96"/>
      <c r="AXR15" s="97"/>
      <c r="AXS15" s="98"/>
      <c r="AXT15" s="97"/>
      <c r="AXU15" s="95"/>
      <c r="AXV15" s="96"/>
      <c r="AXW15" s="97"/>
      <c r="AXX15" s="98"/>
      <c r="AXY15" s="97"/>
      <c r="AXZ15" s="95"/>
      <c r="AYA15" s="96"/>
      <c r="AYB15" s="97"/>
      <c r="AYC15" s="98"/>
      <c r="AYD15" s="97"/>
      <c r="AYE15" s="95"/>
      <c r="AYF15" s="96"/>
      <c r="AYG15" s="97"/>
      <c r="AYH15" s="98"/>
      <c r="AYI15" s="97"/>
      <c r="AYJ15" s="95"/>
      <c r="AYK15" s="96"/>
      <c r="AYL15" s="97"/>
      <c r="AYM15" s="98"/>
      <c r="AYN15" s="97"/>
      <c r="AYO15" s="95"/>
      <c r="AYP15" s="96"/>
      <c r="AYQ15" s="97"/>
      <c r="AYR15" s="98"/>
      <c r="AYS15" s="97"/>
      <c r="AYT15" s="95"/>
      <c r="AYU15" s="96"/>
      <c r="AYV15" s="97"/>
      <c r="AYW15" s="98"/>
      <c r="AYX15" s="97"/>
      <c r="AYY15" s="95"/>
      <c r="AYZ15" s="96"/>
      <c r="AZA15" s="97"/>
      <c r="AZB15" s="98"/>
      <c r="AZC15" s="97"/>
      <c r="AZD15" s="95"/>
      <c r="AZE15" s="96"/>
      <c r="AZF15" s="97"/>
      <c r="AZG15" s="98"/>
      <c r="AZH15" s="97"/>
      <c r="AZI15" s="95"/>
      <c r="AZJ15" s="96"/>
      <c r="AZK15" s="97"/>
      <c r="AZL15" s="98"/>
      <c r="AZM15" s="97"/>
      <c r="AZN15" s="95"/>
      <c r="AZO15" s="96"/>
      <c r="AZP15" s="97"/>
      <c r="AZQ15" s="98"/>
      <c r="AZR15" s="97"/>
      <c r="AZS15" s="95"/>
      <c r="AZT15" s="96"/>
      <c r="AZU15" s="97"/>
      <c r="AZV15" s="98"/>
      <c r="AZW15" s="97"/>
      <c r="AZX15" s="95"/>
      <c r="AZY15" s="96"/>
      <c r="AZZ15" s="97"/>
      <c r="BAA15" s="98"/>
      <c r="BAB15" s="97"/>
      <c r="BAC15" s="95"/>
      <c r="BAD15" s="96"/>
      <c r="BAE15" s="97"/>
      <c r="BAF15" s="98"/>
      <c r="BAG15" s="97"/>
      <c r="BAH15" s="95"/>
      <c r="BAI15" s="96"/>
      <c r="BAJ15" s="97"/>
      <c r="BAK15" s="98"/>
      <c r="BAL15" s="97"/>
      <c r="BAM15" s="95"/>
      <c r="BAN15" s="96"/>
      <c r="BAO15" s="97"/>
      <c r="BAP15" s="98"/>
      <c r="BAQ15" s="97"/>
      <c r="BAR15" s="95"/>
      <c r="BAS15" s="96"/>
      <c r="BAT15" s="97"/>
      <c r="BAU15" s="98"/>
      <c r="BAV15" s="97"/>
      <c r="BAW15" s="95"/>
      <c r="BAX15" s="96"/>
      <c r="BAY15" s="97"/>
      <c r="BAZ15" s="98"/>
      <c r="BBA15" s="97"/>
      <c r="BBB15" s="95"/>
      <c r="BBC15" s="96"/>
      <c r="BBD15" s="97"/>
      <c r="BBE15" s="98"/>
      <c r="BBF15" s="97"/>
      <c r="BBG15" s="95"/>
      <c r="BBH15" s="96"/>
      <c r="BBI15" s="97"/>
      <c r="BBJ15" s="98"/>
      <c r="BBK15" s="97"/>
      <c r="BBL15" s="95"/>
      <c r="BBM15" s="96"/>
      <c r="BBN15" s="97"/>
      <c r="BBO15" s="98"/>
      <c r="BBP15" s="97"/>
      <c r="BBQ15" s="95"/>
      <c r="BBR15" s="96"/>
      <c r="BBS15" s="97"/>
      <c r="BBT15" s="98"/>
      <c r="BBU15" s="97"/>
      <c r="BBV15" s="95"/>
      <c r="BBW15" s="96"/>
      <c r="BBX15" s="97"/>
      <c r="BBY15" s="98"/>
      <c r="BBZ15" s="97"/>
      <c r="BCA15" s="95"/>
      <c r="BCB15" s="96"/>
      <c r="BCC15" s="97"/>
      <c r="BCD15" s="98"/>
      <c r="BCE15" s="97"/>
      <c r="BCF15" s="95"/>
      <c r="BCG15" s="96"/>
      <c r="BCH15" s="97"/>
      <c r="BCI15" s="98"/>
      <c r="BCJ15" s="97"/>
      <c r="BCK15" s="95"/>
      <c r="BCL15" s="96"/>
      <c r="BCM15" s="97"/>
      <c r="BCN15" s="98"/>
      <c r="BCO15" s="97"/>
      <c r="BCP15" s="95"/>
      <c r="BCQ15" s="96"/>
      <c r="BCR15" s="97"/>
      <c r="BCS15" s="98"/>
      <c r="BCT15" s="97"/>
      <c r="BCU15" s="95"/>
      <c r="BCV15" s="96"/>
      <c r="BCW15" s="97"/>
      <c r="BCX15" s="98"/>
      <c r="BCY15" s="97"/>
      <c r="BCZ15" s="95"/>
      <c r="BDA15" s="96"/>
      <c r="BDB15" s="97"/>
      <c r="BDC15" s="98"/>
      <c r="BDD15" s="97"/>
      <c r="BDE15" s="95"/>
      <c r="BDF15" s="96"/>
      <c r="BDG15" s="97"/>
      <c r="BDH15" s="98"/>
      <c r="BDI15" s="97"/>
      <c r="BDJ15" s="95"/>
      <c r="BDK15" s="96"/>
      <c r="BDL15" s="97"/>
      <c r="BDM15" s="98"/>
      <c r="BDN15" s="97"/>
      <c r="BDO15" s="95"/>
      <c r="BDP15" s="96"/>
      <c r="BDQ15" s="97"/>
      <c r="BDR15" s="98"/>
      <c r="BDS15" s="97"/>
      <c r="BDT15" s="95"/>
      <c r="BDU15" s="96"/>
      <c r="BDV15" s="97"/>
      <c r="BDW15" s="98"/>
      <c r="BDX15" s="97"/>
      <c r="BDY15" s="95"/>
      <c r="BDZ15" s="96"/>
      <c r="BEA15" s="97"/>
      <c r="BEB15" s="98"/>
      <c r="BEC15" s="97"/>
      <c r="BED15" s="95"/>
      <c r="BEE15" s="96"/>
      <c r="BEF15" s="97"/>
      <c r="BEG15" s="98"/>
      <c r="BEH15" s="97"/>
      <c r="BEI15" s="95"/>
      <c r="BEJ15" s="96"/>
      <c r="BEK15" s="97"/>
      <c r="BEL15" s="98"/>
      <c r="BEM15" s="97"/>
      <c r="BEN15" s="95"/>
      <c r="BEO15" s="96"/>
      <c r="BEP15" s="97"/>
      <c r="BEQ15" s="98"/>
      <c r="BER15" s="97"/>
      <c r="BES15" s="95"/>
      <c r="BET15" s="96"/>
      <c r="BEU15" s="97"/>
      <c r="BEV15" s="98"/>
      <c r="BEW15" s="97"/>
      <c r="BEX15" s="95"/>
      <c r="BEY15" s="96"/>
      <c r="BEZ15" s="97"/>
      <c r="BFA15" s="98"/>
      <c r="BFB15" s="97"/>
      <c r="BFC15" s="95"/>
      <c r="BFD15" s="96"/>
      <c r="BFE15" s="97"/>
      <c r="BFF15" s="98"/>
      <c r="BFG15" s="97"/>
      <c r="BFH15" s="95"/>
      <c r="BFI15" s="96"/>
      <c r="BFJ15" s="97"/>
      <c r="BFK15" s="98"/>
      <c r="BFL15" s="97"/>
      <c r="BFM15" s="95"/>
      <c r="BFN15" s="96"/>
      <c r="BFO15" s="97"/>
      <c r="BFP15" s="98"/>
      <c r="BFQ15" s="97"/>
      <c r="BFR15" s="95"/>
      <c r="BFS15" s="96"/>
      <c r="BFT15" s="97"/>
      <c r="BFU15" s="98"/>
      <c r="BFV15" s="97"/>
      <c r="BFW15" s="95"/>
      <c r="BFX15" s="96"/>
      <c r="BFY15" s="97"/>
      <c r="BFZ15" s="98"/>
      <c r="BGA15" s="97"/>
      <c r="BGB15" s="95"/>
      <c r="BGC15" s="96"/>
      <c r="BGD15" s="97"/>
      <c r="BGE15" s="98"/>
      <c r="BGF15" s="97"/>
      <c r="BGG15" s="95"/>
      <c r="BGH15" s="96"/>
      <c r="BGI15" s="97"/>
      <c r="BGJ15" s="98"/>
      <c r="BGK15" s="97"/>
      <c r="BGL15" s="95"/>
      <c r="BGM15" s="96"/>
      <c r="BGN15" s="97"/>
      <c r="BGO15" s="98"/>
      <c r="BGP15" s="97"/>
      <c r="BGQ15" s="95"/>
      <c r="BGR15" s="96"/>
      <c r="BGS15" s="97"/>
      <c r="BGT15" s="98"/>
      <c r="BGU15" s="97"/>
      <c r="BGV15" s="95"/>
      <c r="BGW15" s="96"/>
      <c r="BGX15" s="97"/>
      <c r="BGY15" s="98"/>
      <c r="BGZ15" s="97"/>
      <c r="BHA15" s="95"/>
      <c r="BHB15" s="96"/>
      <c r="BHC15" s="97"/>
      <c r="BHD15" s="98"/>
      <c r="BHE15" s="97"/>
      <c r="BHF15" s="95"/>
      <c r="BHG15" s="96"/>
      <c r="BHH15" s="97"/>
      <c r="BHI15" s="98"/>
      <c r="BHJ15" s="97"/>
      <c r="BHK15" s="95"/>
      <c r="BHL15" s="96"/>
      <c r="BHM15" s="97"/>
      <c r="BHN15" s="98"/>
      <c r="BHO15" s="97"/>
      <c r="BHP15" s="95"/>
      <c r="BHQ15" s="96"/>
      <c r="BHR15" s="97"/>
      <c r="BHS15" s="98"/>
      <c r="BHT15" s="97"/>
      <c r="BHU15" s="95"/>
      <c r="BHV15" s="96"/>
      <c r="BHW15" s="97"/>
      <c r="BHX15" s="98"/>
      <c r="BHY15" s="97"/>
      <c r="BHZ15" s="95"/>
      <c r="BIA15" s="96"/>
      <c r="BIB15" s="97"/>
      <c r="BIC15" s="98"/>
      <c r="BID15" s="97"/>
      <c r="BIE15" s="95"/>
      <c r="BIF15" s="96"/>
      <c r="BIG15" s="97"/>
      <c r="BIH15" s="98"/>
      <c r="BII15" s="97"/>
      <c r="BIJ15" s="95"/>
      <c r="BIK15" s="96"/>
      <c r="BIL15" s="97"/>
      <c r="BIM15" s="98"/>
      <c r="BIN15" s="97"/>
      <c r="BIO15" s="95"/>
      <c r="BIP15" s="96"/>
      <c r="BIQ15" s="97"/>
      <c r="BIR15" s="98"/>
      <c r="BIS15" s="97"/>
      <c r="BIT15" s="95"/>
      <c r="BIU15" s="96"/>
      <c r="BIV15" s="97"/>
      <c r="BIW15" s="98"/>
      <c r="BIX15" s="97"/>
      <c r="BIY15" s="95"/>
      <c r="BIZ15" s="96"/>
      <c r="BJA15" s="97"/>
      <c r="BJB15" s="98"/>
      <c r="BJC15" s="97"/>
      <c r="BJD15" s="95"/>
      <c r="BJE15" s="96"/>
      <c r="BJF15" s="97"/>
      <c r="BJG15" s="98"/>
      <c r="BJH15" s="97"/>
      <c r="BJI15" s="95"/>
      <c r="BJJ15" s="96"/>
      <c r="BJK15" s="97"/>
      <c r="BJL15" s="98"/>
      <c r="BJM15" s="97"/>
      <c r="BJN15" s="95"/>
      <c r="BJO15" s="96"/>
      <c r="BJP15" s="97"/>
      <c r="BJQ15" s="98"/>
      <c r="BJR15" s="97"/>
      <c r="BJS15" s="95"/>
      <c r="BJT15" s="96"/>
      <c r="BJU15" s="97"/>
      <c r="BJV15" s="98"/>
      <c r="BJW15" s="97"/>
      <c r="BJX15" s="95"/>
      <c r="BJY15" s="96"/>
      <c r="BJZ15" s="97"/>
      <c r="BKA15" s="98"/>
      <c r="BKB15" s="97"/>
      <c r="BKC15" s="95"/>
      <c r="BKD15" s="96"/>
      <c r="BKE15" s="97"/>
      <c r="BKF15" s="98"/>
      <c r="BKG15" s="97"/>
      <c r="BKH15" s="95"/>
      <c r="BKI15" s="96"/>
      <c r="BKJ15" s="97"/>
      <c r="BKK15" s="98"/>
      <c r="BKL15" s="97"/>
      <c r="BKM15" s="95"/>
      <c r="BKN15" s="96"/>
      <c r="BKO15" s="97"/>
      <c r="BKP15" s="98"/>
      <c r="BKQ15" s="97"/>
      <c r="BKR15" s="95"/>
      <c r="BKS15" s="96"/>
      <c r="BKT15" s="97"/>
      <c r="BKU15" s="98"/>
      <c r="BKV15" s="97"/>
      <c r="BKW15" s="95"/>
      <c r="BKX15" s="96"/>
      <c r="BKY15" s="97"/>
      <c r="BKZ15" s="98"/>
      <c r="BLA15" s="97"/>
      <c r="BLB15" s="95"/>
      <c r="BLC15" s="96"/>
      <c r="BLD15" s="97"/>
      <c r="BLE15" s="98"/>
      <c r="BLF15" s="97"/>
      <c r="BLG15" s="95"/>
      <c r="BLH15" s="96"/>
      <c r="BLI15" s="97"/>
      <c r="BLJ15" s="98"/>
      <c r="BLK15" s="97"/>
      <c r="BLL15" s="95"/>
      <c r="BLM15" s="96"/>
      <c r="BLN15" s="97"/>
      <c r="BLO15" s="98"/>
      <c r="BLP15" s="97"/>
      <c r="BLQ15" s="95"/>
      <c r="BLR15" s="96"/>
      <c r="BLS15" s="97"/>
      <c r="BLT15" s="98"/>
      <c r="BLU15" s="97"/>
      <c r="BLV15" s="95"/>
      <c r="BLW15" s="96"/>
      <c r="BLX15" s="97"/>
      <c r="BLY15" s="98"/>
      <c r="BLZ15" s="97"/>
      <c r="BMA15" s="95"/>
      <c r="BMB15" s="96"/>
      <c r="BMC15" s="97"/>
      <c r="BMD15" s="98"/>
      <c r="BME15" s="97"/>
      <c r="BMF15" s="95"/>
      <c r="BMG15" s="96"/>
      <c r="BMH15" s="97"/>
      <c r="BMI15" s="98"/>
      <c r="BMJ15" s="97"/>
      <c r="BMK15" s="95"/>
      <c r="BML15" s="96"/>
      <c r="BMM15" s="97"/>
      <c r="BMN15" s="98"/>
      <c r="BMO15" s="97"/>
      <c r="BMP15" s="95"/>
      <c r="BMQ15" s="96"/>
      <c r="BMR15" s="97"/>
      <c r="BMS15" s="98"/>
      <c r="BMT15" s="97"/>
      <c r="BMU15" s="95"/>
      <c r="BMV15" s="96"/>
      <c r="BMW15" s="97"/>
      <c r="BMX15" s="98"/>
      <c r="BMY15" s="97"/>
      <c r="BMZ15" s="95"/>
      <c r="BNA15" s="96"/>
      <c r="BNB15" s="97"/>
      <c r="BNC15" s="98"/>
      <c r="BND15" s="97"/>
      <c r="BNE15" s="95"/>
      <c r="BNF15" s="96"/>
      <c r="BNG15" s="97"/>
      <c r="BNH15" s="98"/>
      <c r="BNI15" s="97"/>
      <c r="BNJ15" s="95"/>
      <c r="BNK15" s="96"/>
      <c r="BNL15" s="97"/>
      <c r="BNM15" s="98"/>
      <c r="BNN15" s="97"/>
      <c r="BNO15" s="95"/>
      <c r="BNP15" s="96"/>
      <c r="BNQ15" s="97"/>
      <c r="BNR15" s="98"/>
      <c r="BNS15" s="97"/>
      <c r="BNT15" s="95"/>
      <c r="BNU15" s="96"/>
      <c r="BNV15" s="97"/>
      <c r="BNW15" s="98"/>
      <c r="BNX15" s="97"/>
      <c r="BNY15" s="95"/>
      <c r="BNZ15" s="96"/>
      <c r="BOA15" s="97"/>
      <c r="BOB15" s="98"/>
      <c r="BOC15" s="97"/>
      <c r="BOD15" s="95"/>
      <c r="BOE15" s="96"/>
      <c r="BOF15" s="97"/>
      <c r="BOG15" s="98"/>
      <c r="BOH15" s="97"/>
      <c r="BOI15" s="95"/>
      <c r="BOJ15" s="96"/>
      <c r="BOK15" s="97"/>
      <c r="BOL15" s="98"/>
      <c r="BOM15" s="97"/>
      <c r="BON15" s="95"/>
      <c r="BOO15" s="96"/>
      <c r="BOP15" s="97"/>
      <c r="BOQ15" s="98"/>
      <c r="BOR15" s="97"/>
      <c r="BOS15" s="95"/>
      <c r="BOT15" s="96"/>
      <c r="BOU15" s="97"/>
      <c r="BOV15" s="98"/>
      <c r="BOW15" s="97"/>
      <c r="BOX15" s="95"/>
      <c r="BOY15" s="96"/>
      <c r="BOZ15" s="97"/>
      <c r="BPA15" s="98"/>
      <c r="BPB15" s="97"/>
      <c r="BPC15" s="95"/>
      <c r="BPD15" s="96"/>
      <c r="BPE15" s="97"/>
      <c r="BPF15" s="98"/>
      <c r="BPG15" s="97"/>
      <c r="BPH15" s="95"/>
      <c r="BPI15" s="96"/>
      <c r="BPJ15" s="97"/>
      <c r="BPK15" s="98"/>
      <c r="BPL15" s="97"/>
      <c r="BPM15" s="95"/>
      <c r="BPN15" s="96"/>
      <c r="BPO15" s="97"/>
      <c r="BPP15" s="98"/>
      <c r="BPQ15" s="97"/>
      <c r="BPR15" s="95"/>
      <c r="BPS15" s="96"/>
      <c r="BPT15" s="97"/>
      <c r="BPU15" s="98"/>
      <c r="BPV15" s="97"/>
      <c r="BPW15" s="95"/>
      <c r="BPX15" s="96"/>
      <c r="BPY15" s="97"/>
      <c r="BPZ15" s="98"/>
      <c r="BQA15" s="97"/>
      <c r="BQB15" s="95"/>
      <c r="BQC15" s="96"/>
      <c r="BQD15" s="97"/>
      <c r="BQE15" s="98"/>
      <c r="BQF15" s="97"/>
      <c r="BQG15" s="95"/>
      <c r="BQH15" s="96"/>
      <c r="BQI15" s="97"/>
      <c r="BQJ15" s="98"/>
      <c r="BQK15" s="97"/>
      <c r="BQL15" s="95"/>
      <c r="BQM15" s="96"/>
      <c r="BQN15" s="97"/>
      <c r="BQO15" s="98"/>
      <c r="BQP15" s="97"/>
      <c r="BQQ15" s="95"/>
      <c r="BQR15" s="96"/>
      <c r="BQS15" s="97"/>
      <c r="BQT15" s="98"/>
      <c r="BQU15" s="97"/>
      <c r="BQV15" s="95"/>
      <c r="BQW15" s="96"/>
      <c r="BQX15" s="97"/>
      <c r="BQY15" s="98"/>
      <c r="BQZ15" s="97"/>
      <c r="BRA15" s="95"/>
      <c r="BRB15" s="96"/>
      <c r="BRC15" s="97"/>
      <c r="BRD15" s="98"/>
      <c r="BRE15" s="97"/>
      <c r="BRF15" s="95"/>
      <c r="BRG15" s="96"/>
      <c r="BRH15" s="97"/>
      <c r="BRI15" s="98"/>
      <c r="BRJ15" s="97"/>
      <c r="BRK15" s="95"/>
      <c r="BRL15" s="96"/>
      <c r="BRM15" s="97"/>
      <c r="BRN15" s="98"/>
      <c r="BRO15" s="97"/>
      <c r="BRP15" s="95"/>
      <c r="BRQ15" s="96"/>
      <c r="BRR15" s="97"/>
      <c r="BRS15" s="98"/>
      <c r="BRT15" s="97"/>
      <c r="BRU15" s="95"/>
      <c r="BRV15" s="96"/>
      <c r="BRW15" s="97"/>
      <c r="BRX15" s="98"/>
      <c r="BRY15" s="97"/>
      <c r="BRZ15" s="95"/>
      <c r="BSA15" s="96"/>
      <c r="BSB15" s="97"/>
      <c r="BSC15" s="98"/>
      <c r="BSD15" s="97"/>
      <c r="BSE15" s="95"/>
      <c r="BSF15" s="96"/>
      <c r="BSG15" s="97"/>
      <c r="BSH15" s="98"/>
      <c r="BSI15" s="97"/>
      <c r="BSJ15" s="95"/>
      <c r="BSK15" s="96"/>
      <c r="BSL15" s="97"/>
      <c r="BSM15" s="98"/>
      <c r="BSN15" s="97"/>
      <c r="BSO15" s="95"/>
      <c r="BSP15" s="96"/>
      <c r="BSQ15" s="97"/>
      <c r="BSR15" s="98"/>
      <c r="BSS15" s="97"/>
      <c r="BST15" s="95"/>
      <c r="BSU15" s="96"/>
      <c r="BSV15" s="97"/>
      <c r="BSW15" s="98"/>
      <c r="BSX15" s="97"/>
      <c r="BSY15" s="95"/>
      <c r="BSZ15" s="96"/>
      <c r="BTA15" s="97"/>
      <c r="BTB15" s="98"/>
      <c r="BTC15" s="97"/>
      <c r="BTD15" s="95"/>
      <c r="BTE15" s="96"/>
      <c r="BTF15" s="97"/>
      <c r="BTG15" s="98"/>
      <c r="BTH15" s="97"/>
      <c r="BTI15" s="95"/>
      <c r="BTJ15" s="96"/>
      <c r="BTK15" s="97"/>
      <c r="BTL15" s="98"/>
      <c r="BTM15" s="97"/>
      <c r="BTN15" s="95"/>
      <c r="BTO15" s="96"/>
      <c r="BTP15" s="97"/>
      <c r="BTQ15" s="98"/>
      <c r="BTR15" s="97"/>
      <c r="BTS15" s="95"/>
      <c r="BTT15" s="96"/>
      <c r="BTU15" s="97"/>
      <c r="BTV15" s="98"/>
      <c r="BTW15" s="97"/>
      <c r="BTX15" s="95"/>
      <c r="BTY15" s="96"/>
      <c r="BTZ15" s="97"/>
      <c r="BUA15" s="98"/>
      <c r="BUB15" s="97"/>
      <c r="BUC15" s="95"/>
      <c r="BUD15" s="96"/>
      <c r="BUE15" s="97"/>
      <c r="BUF15" s="98"/>
      <c r="BUG15" s="97"/>
      <c r="BUH15" s="95"/>
      <c r="BUI15" s="96"/>
      <c r="BUJ15" s="97"/>
      <c r="BUK15" s="98"/>
      <c r="BUL15" s="97"/>
      <c r="BUM15" s="95"/>
      <c r="BUN15" s="96"/>
      <c r="BUO15" s="97"/>
      <c r="BUP15" s="98"/>
      <c r="BUQ15" s="97"/>
      <c r="BUR15" s="95"/>
      <c r="BUS15" s="96"/>
      <c r="BUT15" s="97"/>
      <c r="BUU15" s="98"/>
      <c r="BUV15" s="97"/>
      <c r="BUW15" s="95"/>
      <c r="BUX15" s="96"/>
      <c r="BUY15" s="97"/>
      <c r="BUZ15" s="98"/>
      <c r="BVA15" s="97"/>
      <c r="BVB15" s="95"/>
      <c r="BVC15" s="96"/>
      <c r="BVD15" s="97"/>
      <c r="BVE15" s="98"/>
      <c r="BVF15" s="97"/>
      <c r="BVG15" s="95"/>
      <c r="BVH15" s="96"/>
      <c r="BVI15" s="97"/>
      <c r="BVJ15" s="98"/>
      <c r="BVK15" s="97"/>
      <c r="BVL15" s="95"/>
      <c r="BVM15" s="96"/>
      <c r="BVN15" s="97"/>
      <c r="BVO15" s="98"/>
      <c r="BVP15" s="97"/>
      <c r="BVQ15" s="95"/>
      <c r="BVR15" s="96"/>
      <c r="BVS15" s="97"/>
      <c r="BVT15" s="98"/>
      <c r="BVU15" s="97"/>
      <c r="BVV15" s="95"/>
      <c r="BVW15" s="96"/>
      <c r="BVX15" s="97"/>
      <c r="BVY15" s="98"/>
      <c r="BVZ15" s="97"/>
      <c r="BWA15" s="95"/>
      <c r="BWB15" s="96"/>
      <c r="BWC15" s="97"/>
      <c r="BWD15" s="98"/>
      <c r="BWE15" s="97"/>
      <c r="BWF15" s="95"/>
      <c r="BWG15" s="96"/>
      <c r="BWH15" s="97"/>
      <c r="BWI15" s="98"/>
      <c r="BWJ15" s="97"/>
      <c r="BWK15" s="95"/>
      <c r="BWL15" s="96"/>
      <c r="BWM15" s="97"/>
      <c r="BWN15" s="98"/>
      <c r="BWO15" s="97"/>
      <c r="BWP15" s="95"/>
      <c r="BWQ15" s="96"/>
      <c r="BWR15" s="97"/>
      <c r="BWS15" s="98"/>
      <c r="BWT15" s="97"/>
      <c r="BWU15" s="95"/>
      <c r="BWV15" s="96"/>
      <c r="BWW15" s="97"/>
      <c r="BWX15" s="98"/>
      <c r="BWY15" s="97"/>
      <c r="BWZ15" s="95"/>
      <c r="BXA15" s="96"/>
      <c r="BXB15" s="97"/>
      <c r="BXC15" s="98"/>
      <c r="BXD15" s="97"/>
      <c r="BXE15" s="95"/>
      <c r="BXF15" s="96"/>
      <c r="BXG15" s="97"/>
      <c r="BXH15" s="98"/>
      <c r="BXI15" s="97"/>
      <c r="BXJ15" s="95"/>
      <c r="BXK15" s="96"/>
      <c r="BXL15" s="97"/>
      <c r="BXM15" s="98"/>
      <c r="BXN15" s="97"/>
      <c r="BXO15" s="95"/>
      <c r="BXP15" s="96"/>
      <c r="BXQ15" s="97"/>
      <c r="BXR15" s="98"/>
      <c r="BXS15" s="97"/>
      <c r="BXT15" s="95"/>
      <c r="BXU15" s="96"/>
      <c r="BXV15" s="97"/>
      <c r="BXW15" s="98"/>
      <c r="BXX15" s="97"/>
      <c r="BXY15" s="95"/>
      <c r="BXZ15" s="96"/>
      <c r="BYA15" s="97"/>
      <c r="BYB15" s="98"/>
      <c r="BYC15" s="97"/>
      <c r="BYD15" s="95"/>
      <c r="BYE15" s="96"/>
      <c r="BYF15" s="97"/>
      <c r="BYG15" s="98"/>
      <c r="BYH15" s="97"/>
      <c r="BYI15" s="95"/>
      <c r="BYJ15" s="96"/>
      <c r="BYK15" s="97"/>
      <c r="BYL15" s="98"/>
      <c r="BYM15" s="97"/>
      <c r="BYN15" s="95"/>
      <c r="BYO15" s="96"/>
      <c r="BYP15" s="97"/>
      <c r="BYQ15" s="98"/>
      <c r="BYR15" s="97"/>
      <c r="BYS15" s="95"/>
      <c r="BYT15" s="96"/>
      <c r="BYU15" s="97"/>
      <c r="BYV15" s="98"/>
      <c r="BYW15" s="97"/>
      <c r="BYX15" s="95"/>
      <c r="BYY15" s="96"/>
      <c r="BYZ15" s="97"/>
      <c r="BZA15" s="98"/>
      <c r="BZB15" s="97"/>
      <c r="BZC15" s="95"/>
      <c r="BZD15" s="96"/>
      <c r="BZE15" s="97"/>
      <c r="BZF15" s="98"/>
      <c r="BZG15" s="97"/>
      <c r="BZH15" s="95"/>
      <c r="BZI15" s="96"/>
      <c r="BZJ15" s="97"/>
      <c r="BZK15" s="98"/>
      <c r="BZL15" s="97"/>
      <c r="BZM15" s="95"/>
      <c r="BZN15" s="96"/>
      <c r="BZO15" s="97"/>
      <c r="BZP15" s="98"/>
      <c r="BZQ15" s="97"/>
      <c r="BZR15" s="95"/>
      <c r="BZS15" s="96"/>
      <c r="BZT15" s="97"/>
      <c r="BZU15" s="98"/>
      <c r="BZV15" s="97"/>
      <c r="BZW15" s="95"/>
      <c r="BZX15" s="96"/>
      <c r="BZY15" s="97"/>
      <c r="BZZ15" s="98"/>
      <c r="CAA15" s="97"/>
      <c r="CAB15" s="95"/>
      <c r="CAC15" s="96"/>
      <c r="CAD15" s="97"/>
      <c r="CAE15" s="98"/>
      <c r="CAF15" s="97"/>
      <c r="CAG15" s="95"/>
      <c r="CAH15" s="96"/>
      <c r="CAI15" s="97"/>
      <c r="CAJ15" s="98"/>
      <c r="CAK15" s="97"/>
      <c r="CAL15" s="95"/>
      <c r="CAM15" s="96"/>
      <c r="CAN15" s="97"/>
      <c r="CAO15" s="98"/>
      <c r="CAP15" s="97"/>
      <c r="CAQ15" s="95"/>
      <c r="CAR15" s="96"/>
      <c r="CAS15" s="97"/>
      <c r="CAT15" s="98"/>
      <c r="CAU15" s="97"/>
      <c r="CAV15" s="95"/>
      <c r="CAW15" s="96"/>
      <c r="CAX15" s="97"/>
      <c r="CAY15" s="98"/>
      <c r="CAZ15" s="97"/>
      <c r="CBA15" s="95"/>
      <c r="CBB15" s="96"/>
      <c r="CBC15" s="97"/>
      <c r="CBD15" s="98"/>
      <c r="CBE15" s="97"/>
      <c r="CBF15" s="95"/>
      <c r="CBG15" s="96"/>
      <c r="CBH15" s="97"/>
      <c r="CBI15" s="98"/>
      <c r="CBJ15" s="97"/>
      <c r="CBK15" s="95"/>
      <c r="CBL15" s="96"/>
      <c r="CBM15" s="97"/>
      <c r="CBN15" s="98"/>
      <c r="CBO15" s="97"/>
      <c r="CBP15" s="95"/>
      <c r="CBQ15" s="96"/>
      <c r="CBR15" s="97"/>
      <c r="CBS15" s="98"/>
      <c r="CBT15" s="97"/>
      <c r="CBU15" s="95"/>
      <c r="CBV15" s="96"/>
      <c r="CBW15" s="97"/>
      <c r="CBX15" s="98"/>
      <c r="CBY15" s="97"/>
      <c r="CBZ15" s="95"/>
      <c r="CCA15" s="96"/>
      <c r="CCB15" s="97"/>
      <c r="CCC15" s="98"/>
      <c r="CCD15" s="97"/>
      <c r="CCE15" s="95"/>
      <c r="CCF15" s="96"/>
      <c r="CCG15" s="97"/>
      <c r="CCH15" s="98"/>
      <c r="CCI15" s="97"/>
      <c r="CCJ15" s="95"/>
      <c r="CCK15" s="96"/>
      <c r="CCL15" s="97"/>
      <c r="CCM15" s="98"/>
      <c r="CCN15" s="97"/>
      <c r="CCO15" s="95"/>
      <c r="CCP15" s="96"/>
      <c r="CCQ15" s="97"/>
      <c r="CCR15" s="98"/>
      <c r="CCS15" s="97"/>
      <c r="CCT15" s="95"/>
      <c r="CCU15" s="96"/>
      <c r="CCV15" s="97"/>
      <c r="CCW15" s="98"/>
      <c r="CCX15" s="97"/>
      <c r="CCY15" s="95"/>
      <c r="CCZ15" s="96"/>
      <c r="CDA15" s="97"/>
      <c r="CDB15" s="98"/>
      <c r="CDC15" s="97"/>
      <c r="CDD15" s="95"/>
      <c r="CDE15" s="96"/>
      <c r="CDF15" s="97"/>
      <c r="CDG15" s="98"/>
      <c r="CDH15" s="97"/>
      <c r="CDI15" s="95"/>
      <c r="CDJ15" s="96"/>
      <c r="CDK15" s="97"/>
      <c r="CDL15" s="98"/>
      <c r="CDM15" s="97"/>
      <c r="CDN15" s="95"/>
      <c r="CDO15" s="96"/>
      <c r="CDP15" s="97"/>
      <c r="CDQ15" s="98"/>
      <c r="CDR15" s="97"/>
      <c r="CDS15" s="95"/>
      <c r="CDT15" s="96"/>
      <c r="CDU15" s="97"/>
      <c r="CDV15" s="98"/>
      <c r="CDW15" s="97"/>
      <c r="CDX15" s="95"/>
      <c r="CDY15" s="96"/>
      <c r="CDZ15" s="97"/>
      <c r="CEA15" s="98"/>
      <c r="CEB15" s="97"/>
      <c r="CEC15" s="95"/>
      <c r="CED15" s="96"/>
      <c r="CEE15" s="97"/>
      <c r="CEF15" s="98"/>
      <c r="CEG15" s="97"/>
      <c r="CEH15" s="95"/>
      <c r="CEI15" s="96"/>
      <c r="CEJ15" s="97"/>
      <c r="CEK15" s="98"/>
      <c r="CEL15" s="97"/>
      <c r="CEM15" s="95"/>
      <c r="CEN15" s="96"/>
      <c r="CEO15" s="97"/>
      <c r="CEP15" s="98"/>
      <c r="CEQ15" s="97"/>
      <c r="CER15" s="95"/>
      <c r="CES15" s="96"/>
      <c r="CET15" s="97"/>
      <c r="CEU15" s="98"/>
      <c r="CEV15" s="97"/>
      <c r="CEW15" s="95"/>
      <c r="CEX15" s="96"/>
      <c r="CEY15" s="97"/>
      <c r="CEZ15" s="98"/>
      <c r="CFA15" s="97"/>
      <c r="CFB15" s="95"/>
      <c r="CFC15" s="96"/>
      <c r="CFD15" s="97"/>
      <c r="CFE15" s="98"/>
      <c r="CFF15" s="97"/>
      <c r="CFG15" s="95"/>
      <c r="CFH15" s="96"/>
      <c r="CFI15" s="97"/>
      <c r="CFJ15" s="98"/>
      <c r="CFK15" s="97"/>
      <c r="CFL15" s="95"/>
      <c r="CFM15" s="96"/>
      <c r="CFN15" s="97"/>
      <c r="CFO15" s="98"/>
      <c r="CFP15" s="97"/>
      <c r="CFQ15" s="95"/>
      <c r="CFR15" s="96"/>
      <c r="CFS15" s="97"/>
      <c r="CFT15" s="98"/>
      <c r="CFU15" s="97"/>
      <c r="CFV15" s="95"/>
      <c r="CFW15" s="96"/>
      <c r="CFX15" s="97"/>
      <c r="CFY15" s="98"/>
      <c r="CFZ15" s="97"/>
      <c r="CGA15" s="95"/>
      <c r="CGB15" s="96"/>
      <c r="CGC15" s="97"/>
      <c r="CGD15" s="98"/>
      <c r="CGE15" s="97"/>
      <c r="CGF15" s="95"/>
      <c r="CGG15" s="96"/>
      <c r="CGH15" s="97"/>
      <c r="CGI15" s="98"/>
      <c r="CGJ15" s="97"/>
      <c r="CGK15" s="95"/>
      <c r="CGL15" s="96"/>
      <c r="CGM15" s="97"/>
      <c r="CGN15" s="98"/>
      <c r="CGO15" s="97"/>
      <c r="CGP15" s="95"/>
      <c r="CGQ15" s="96"/>
      <c r="CGR15" s="97"/>
      <c r="CGS15" s="98"/>
      <c r="CGT15" s="97"/>
      <c r="CGU15" s="95"/>
      <c r="CGV15" s="96"/>
      <c r="CGW15" s="97"/>
      <c r="CGX15" s="98"/>
      <c r="CGY15" s="97"/>
      <c r="CGZ15" s="95"/>
      <c r="CHA15" s="96"/>
      <c r="CHB15" s="97"/>
      <c r="CHC15" s="98"/>
      <c r="CHD15" s="97"/>
      <c r="CHE15" s="95"/>
      <c r="CHF15" s="96"/>
      <c r="CHG15" s="97"/>
      <c r="CHH15" s="98"/>
      <c r="CHI15" s="97"/>
      <c r="CHJ15" s="95"/>
      <c r="CHK15" s="96"/>
      <c r="CHL15" s="97"/>
      <c r="CHM15" s="98"/>
      <c r="CHN15" s="97"/>
      <c r="CHO15" s="95"/>
      <c r="CHP15" s="96"/>
      <c r="CHQ15" s="97"/>
      <c r="CHR15" s="98"/>
      <c r="CHS15" s="97"/>
      <c r="CHT15" s="95"/>
      <c r="CHU15" s="96"/>
      <c r="CHV15" s="97"/>
      <c r="CHW15" s="98"/>
      <c r="CHX15" s="97"/>
      <c r="CHY15" s="95"/>
      <c r="CHZ15" s="96"/>
      <c r="CIA15" s="97"/>
      <c r="CIB15" s="98"/>
      <c r="CIC15" s="97"/>
      <c r="CID15" s="95"/>
      <c r="CIE15" s="96"/>
      <c r="CIF15" s="97"/>
      <c r="CIG15" s="98"/>
      <c r="CIH15" s="97"/>
      <c r="CII15" s="95"/>
      <c r="CIJ15" s="96"/>
      <c r="CIK15" s="97"/>
      <c r="CIL15" s="98"/>
      <c r="CIM15" s="97"/>
      <c r="CIN15" s="95"/>
      <c r="CIO15" s="96"/>
      <c r="CIP15" s="97"/>
      <c r="CIQ15" s="98"/>
      <c r="CIR15" s="97"/>
      <c r="CIS15" s="95"/>
      <c r="CIT15" s="96"/>
      <c r="CIU15" s="97"/>
      <c r="CIV15" s="98"/>
      <c r="CIW15" s="97"/>
      <c r="CIX15" s="95"/>
      <c r="CIY15" s="96"/>
      <c r="CIZ15" s="97"/>
      <c r="CJA15" s="98"/>
      <c r="CJB15" s="97"/>
      <c r="CJC15" s="95"/>
      <c r="CJD15" s="96"/>
      <c r="CJE15" s="97"/>
      <c r="CJF15" s="98"/>
      <c r="CJG15" s="97"/>
      <c r="CJH15" s="95"/>
      <c r="CJI15" s="96"/>
      <c r="CJJ15" s="97"/>
      <c r="CJK15" s="98"/>
      <c r="CJL15" s="97"/>
      <c r="CJM15" s="95"/>
      <c r="CJN15" s="96"/>
      <c r="CJO15" s="97"/>
      <c r="CJP15" s="98"/>
      <c r="CJQ15" s="97"/>
      <c r="CJR15" s="95"/>
      <c r="CJS15" s="96"/>
      <c r="CJT15" s="97"/>
      <c r="CJU15" s="98"/>
      <c r="CJV15" s="97"/>
      <c r="CJW15" s="95"/>
      <c r="CJX15" s="96"/>
      <c r="CJY15" s="97"/>
      <c r="CJZ15" s="98"/>
      <c r="CKA15" s="97"/>
      <c r="CKB15" s="95"/>
      <c r="CKC15" s="96"/>
      <c r="CKD15" s="97"/>
      <c r="CKE15" s="98"/>
      <c r="CKF15" s="97"/>
      <c r="CKG15" s="95"/>
      <c r="CKH15" s="96"/>
      <c r="CKI15" s="97"/>
      <c r="CKJ15" s="98"/>
      <c r="CKK15" s="97"/>
      <c r="CKL15" s="95"/>
      <c r="CKM15" s="96"/>
      <c r="CKN15" s="97"/>
      <c r="CKO15" s="98"/>
      <c r="CKP15" s="97"/>
      <c r="CKQ15" s="95"/>
      <c r="CKR15" s="96"/>
      <c r="CKS15" s="97"/>
      <c r="CKT15" s="98"/>
      <c r="CKU15" s="97"/>
      <c r="CKV15" s="95"/>
      <c r="CKW15" s="96"/>
      <c r="CKX15" s="97"/>
      <c r="CKY15" s="98"/>
      <c r="CKZ15" s="97"/>
      <c r="CLA15" s="95"/>
      <c r="CLB15" s="96"/>
      <c r="CLC15" s="97"/>
      <c r="CLD15" s="98"/>
      <c r="CLE15" s="97"/>
      <c r="CLF15" s="95"/>
      <c r="CLG15" s="96"/>
      <c r="CLH15" s="97"/>
      <c r="CLI15" s="98"/>
      <c r="CLJ15" s="97"/>
      <c r="CLK15" s="95"/>
      <c r="CLL15" s="96"/>
      <c r="CLM15" s="97"/>
      <c r="CLN15" s="98"/>
      <c r="CLO15" s="97"/>
      <c r="CLP15" s="95"/>
      <c r="CLQ15" s="96"/>
      <c r="CLR15" s="97"/>
      <c r="CLS15" s="98"/>
      <c r="CLT15" s="97"/>
      <c r="CLU15" s="95"/>
      <c r="CLV15" s="96"/>
      <c r="CLW15" s="97"/>
      <c r="CLX15" s="98"/>
      <c r="CLY15" s="97"/>
      <c r="CLZ15" s="95"/>
      <c r="CMA15" s="96"/>
      <c r="CMB15" s="97"/>
      <c r="CMC15" s="98"/>
      <c r="CMD15" s="97"/>
      <c r="CME15" s="95"/>
      <c r="CMF15" s="96"/>
      <c r="CMG15" s="97"/>
      <c r="CMH15" s="98"/>
      <c r="CMI15" s="97"/>
      <c r="CMJ15" s="95"/>
      <c r="CMK15" s="96"/>
      <c r="CML15" s="97"/>
      <c r="CMM15" s="98"/>
      <c r="CMN15" s="97"/>
      <c r="CMO15" s="95"/>
      <c r="CMP15" s="96"/>
      <c r="CMQ15" s="97"/>
      <c r="CMR15" s="98"/>
      <c r="CMS15" s="97"/>
      <c r="CMT15" s="95"/>
      <c r="CMU15" s="96"/>
      <c r="CMV15" s="97"/>
      <c r="CMW15" s="98"/>
      <c r="CMX15" s="97"/>
      <c r="CMY15" s="95"/>
      <c r="CMZ15" s="96"/>
      <c r="CNA15" s="97"/>
      <c r="CNB15" s="98"/>
      <c r="CNC15" s="97"/>
      <c r="CND15" s="95"/>
      <c r="CNE15" s="96"/>
      <c r="CNF15" s="97"/>
      <c r="CNG15" s="98"/>
      <c r="CNH15" s="97"/>
      <c r="CNI15" s="95"/>
      <c r="CNJ15" s="96"/>
      <c r="CNK15" s="97"/>
      <c r="CNL15" s="98"/>
      <c r="CNM15" s="97"/>
      <c r="CNN15" s="95"/>
      <c r="CNO15" s="96"/>
      <c r="CNP15" s="97"/>
      <c r="CNQ15" s="98"/>
      <c r="CNR15" s="97"/>
      <c r="CNS15" s="95"/>
      <c r="CNT15" s="96"/>
      <c r="CNU15" s="97"/>
      <c r="CNV15" s="98"/>
      <c r="CNW15" s="97"/>
      <c r="CNX15" s="95"/>
      <c r="CNY15" s="96"/>
      <c r="CNZ15" s="97"/>
      <c r="COA15" s="98"/>
      <c r="COB15" s="97"/>
      <c r="COC15" s="95"/>
      <c r="COD15" s="96"/>
      <c r="COE15" s="97"/>
      <c r="COF15" s="98"/>
      <c r="COG15" s="97"/>
      <c r="COH15" s="95"/>
      <c r="COI15" s="96"/>
      <c r="COJ15" s="97"/>
      <c r="COK15" s="98"/>
      <c r="COL15" s="97"/>
      <c r="COM15" s="95"/>
      <c r="CON15" s="96"/>
      <c r="COO15" s="97"/>
      <c r="COP15" s="98"/>
      <c r="COQ15" s="97"/>
      <c r="COR15" s="95"/>
      <c r="COS15" s="96"/>
      <c r="COT15" s="97"/>
      <c r="COU15" s="98"/>
      <c r="COV15" s="97"/>
      <c r="COW15" s="95"/>
      <c r="COX15" s="96"/>
      <c r="COY15" s="97"/>
      <c r="COZ15" s="98"/>
      <c r="CPA15" s="97"/>
      <c r="CPB15" s="95"/>
      <c r="CPC15" s="96"/>
      <c r="CPD15" s="97"/>
      <c r="CPE15" s="98"/>
      <c r="CPF15" s="97"/>
      <c r="CPG15" s="95"/>
      <c r="CPH15" s="96"/>
      <c r="CPI15" s="97"/>
      <c r="CPJ15" s="98"/>
      <c r="CPK15" s="97"/>
      <c r="CPL15" s="95"/>
      <c r="CPM15" s="96"/>
      <c r="CPN15" s="97"/>
      <c r="CPO15" s="98"/>
      <c r="CPP15" s="97"/>
      <c r="CPQ15" s="95"/>
      <c r="CPR15" s="96"/>
      <c r="CPS15" s="97"/>
      <c r="CPT15" s="98"/>
      <c r="CPU15" s="97"/>
      <c r="CPV15" s="95"/>
      <c r="CPW15" s="96"/>
      <c r="CPX15" s="97"/>
      <c r="CPY15" s="98"/>
      <c r="CPZ15" s="97"/>
      <c r="CQA15" s="95"/>
      <c r="CQB15" s="96"/>
      <c r="CQC15" s="97"/>
      <c r="CQD15" s="98"/>
      <c r="CQE15" s="97"/>
      <c r="CQF15" s="95"/>
      <c r="CQG15" s="96"/>
      <c r="CQH15" s="97"/>
      <c r="CQI15" s="98"/>
      <c r="CQJ15" s="97"/>
      <c r="CQK15" s="95"/>
      <c r="CQL15" s="96"/>
      <c r="CQM15" s="97"/>
      <c r="CQN15" s="98"/>
      <c r="CQO15" s="97"/>
      <c r="CQP15" s="95"/>
      <c r="CQQ15" s="96"/>
      <c r="CQR15" s="97"/>
      <c r="CQS15" s="98"/>
      <c r="CQT15" s="97"/>
      <c r="CQU15" s="95"/>
      <c r="CQV15" s="96"/>
      <c r="CQW15" s="97"/>
      <c r="CQX15" s="98"/>
      <c r="CQY15" s="97"/>
      <c r="CQZ15" s="95"/>
      <c r="CRA15" s="96"/>
      <c r="CRB15" s="97"/>
      <c r="CRC15" s="98"/>
      <c r="CRD15" s="97"/>
      <c r="CRE15" s="95"/>
      <c r="CRF15" s="96"/>
      <c r="CRG15" s="97"/>
      <c r="CRH15" s="98"/>
      <c r="CRI15" s="97"/>
      <c r="CRJ15" s="95"/>
      <c r="CRK15" s="96"/>
      <c r="CRL15" s="97"/>
      <c r="CRM15" s="98"/>
      <c r="CRN15" s="97"/>
      <c r="CRO15" s="95"/>
      <c r="CRP15" s="96"/>
      <c r="CRQ15" s="97"/>
      <c r="CRR15" s="98"/>
      <c r="CRS15" s="97"/>
      <c r="CRT15" s="95"/>
      <c r="CRU15" s="96"/>
      <c r="CRV15" s="97"/>
      <c r="CRW15" s="98"/>
      <c r="CRX15" s="97"/>
      <c r="CRY15" s="95"/>
      <c r="CRZ15" s="96"/>
      <c r="CSA15" s="97"/>
      <c r="CSB15" s="98"/>
      <c r="CSC15" s="97"/>
      <c r="CSD15" s="95"/>
      <c r="CSE15" s="96"/>
      <c r="CSF15" s="97"/>
      <c r="CSG15" s="98"/>
      <c r="CSH15" s="97"/>
      <c r="CSI15" s="95"/>
      <c r="CSJ15" s="96"/>
      <c r="CSK15" s="97"/>
      <c r="CSL15" s="98"/>
      <c r="CSM15" s="97"/>
      <c r="CSN15" s="95"/>
      <c r="CSO15" s="96"/>
      <c r="CSP15" s="97"/>
      <c r="CSQ15" s="98"/>
      <c r="CSR15" s="97"/>
      <c r="CSS15" s="95"/>
      <c r="CST15" s="96"/>
      <c r="CSU15" s="97"/>
      <c r="CSV15" s="98"/>
      <c r="CSW15" s="97"/>
      <c r="CSX15" s="95"/>
      <c r="CSY15" s="96"/>
      <c r="CSZ15" s="97"/>
      <c r="CTA15" s="98"/>
      <c r="CTB15" s="97"/>
      <c r="CTC15" s="95"/>
      <c r="CTD15" s="96"/>
      <c r="CTE15" s="97"/>
      <c r="CTF15" s="98"/>
      <c r="CTG15" s="97"/>
      <c r="CTH15" s="95"/>
      <c r="CTI15" s="96"/>
      <c r="CTJ15" s="97"/>
      <c r="CTK15" s="98"/>
      <c r="CTL15" s="97"/>
      <c r="CTM15" s="95"/>
      <c r="CTN15" s="96"/>
      <c r="CTO15" s="97"/>
      <c r="CTP15" s="98"/>
      <c r="CTQ15" s="97"/>
      <c r="CTR15" s="95"/>
      <c r="CTS15" s="96"/>
      <c r="CTT15" s="97"/>
      <c r="CTU15" s="98"/>
      <c r="CTV15" s="97"/>
      <c r="CTW15" s="95"/>
      <c r="CTX15" s="96"/>
      <c r="CTY15" s="97"/>
      <c r="CTZ15" s="98"/>
      <c r="CUA15" s="97"/>
      <c r="CUB15" s="95"/>
      <c r="CUC15" s="96"/>
      <c r="CUD15" s="97"/>
      <c r="CUE15" s="98"/>
      <c r="CUF15" s="97"/>
      <c r="CUG15" s="95"/>
      <c r="CUH15" s="96"/>
      <c r="CUI15" s="97"/>
      <c r="CUJ15" s="98"/>
      <c r="CUK15" s="97"/>
      <c r="CUL15" s="95"/>
      <c r="CUM15" s="96"/>
      <c r="CUN15" s="97"/>
      <c r="CUO15" s="98"/>
      <c r="CUP15" s="97"/>
      <c r="CUQ15" s="95"/>
      <c r="CUR15" s="96"/>
      <c r="CUS15" s="97"/>
      <c r="CUT15" s="98"/>
      <c r="CUU15" s="97"/>
      <c r="CUV15" s="95"/>
      <c r="CUW15" s="96"/>
      <c r="CUX15" s="97"/>
      <c r="CUY15" s="98"/>
      <c r="CUZ15" s="97"/>
      <c r="CVA15" s="95"/>
      <c r="CVB15" s="96"/>
      <c r="CVC15" s="97"/>
      <c r="CVD15" s="98"/>
      <c r="CVE15" s="97"/>
      <c r="CVF15" s="95"/>
      <c r="CVG15" s="96"/>
      <c r="CVH15" s="97"/>
      <c r="CVI15" s="98"/>
      <c r="CVJ15" s="97"/>
      <c r="CVK15" s="95"/>
      <c r="CVL15" s="96"/>
      <c r="CVM15" s="97"/>
      <c r="CVN15" s="98"/>
      <c r="CVO15" s="97"/>
      <c r="CVP15" s="95"/>
      <c r="CVQ15" s="96"/>
      <c r="CVR15" s="97"/>
      <c r="CVS15" s="98"/>
      <c r="CVT15" s="97"/>
      <c r="CVU15" s="95"/>
      <c r="CVV15" s="96"/>
      <c r="CVW15" s="97"/>
      <c r="CVX15" s="98"/>
      <c r="CVY15" s="97"/>
      <c r="CVZ15" s="95"/>
      <c r="CWA15" s="96"/>
      <c r="CWB15" s="97"/>
      <c r="CWC15" s="98"/>
      <c r="CWD15" s="97"/>
      <c r="CWE15" s="95"/>
      <c r="CWF15" s="96"/>
      <c r="CWG15" s="97"/>
      <c r="CWH15" s="98"/>
      <c r="CWI15" s="97"/>
      <c r="CWJ15" s="95"/>
      <c r="CWK15" s="96"/>
      <c r="CWL15" s="97"/>
      <c r="CWM15" s="98"/>
      <c r="CWN15" s="97"/>
      <c r="CWO15" s="95"/>
      <c r="CWP15" s="96"/>
      <c r="CWQ15" s="97"/>
      <c r="CWR15" s="98"/>
      <c r="CWS15" s="97"/>
      <c r="CWT15" s="95"/>
      <c r="CWU15" s="96"/>
      <c r="CWV15" s="97"/>
      <c r="CWW15" s="98"/>
      <c r="CWX15" s="97"/>
      <c r="CWY15" s="95"/>
      <c r="CWZ15" s="96"/>
      <c r="CXA15" s="97"/>
      <c r="CXB15" s="98"/>
      <c r="CXC15" s="97"/>
      <c r="CXD15" s="95"/>
      <c r="CXE15" s="96"/>
      <c r="CXF15" s="97"/>
      <c r="CXG15" s="98"/>
      <c r="CXH15" s="97"/>
      <c r="CXI15" s="95"/>
      <c r="CXJ15" s="96"/>
      <c r="CXK15" s="97"/>
      <c r="CXL15" s="98"/>
      <c r="CXM15" s="97"/>
      <c r="CXN15" s="95"/>
      <c r="CXO15" s="96"/>
      <c r="CXP15" s="97"/>
      <c r="CXQ15" s="98"/>
      <c r="CXR15" s="97"/>
      <c r="CXS15" s="95"/>
      <c r="CXT15" s="96"/>
      <c r="CXU15" s="97"/>
      <c r="CXV15" s="98"/>
      <c r="CXW15" s="97"/>
      <c r="CXX15" s="95"/>
      <c r="CXY15" s="96"/>
      <c r="CXZ15" s="97"/>
      <c r="CYA15" s="98"/>
      <c r="CYB15" s="97"/>
      <c r="CYC15" s="95"/>
      <c r="CYD15" s="96"/>
      <c r="CYE15" s="97"/>
      <c r="CYF15" s="98"/>
      <c r="CYG15" s="97"/>
      <c r="CYH15" s="95"/>
      <c r="CYI15" s="96"/>
      <c r="CYJ15" s="97"/>
      <c r="CYK15" s="98"/>
      <c r="CYL15" s="97"/>
      <c r="CYM15" s="95"/>
      <c r="CYN15" s="96"/>
      <c r="CYO15" s="97"/>
      <c r="CYP15" s="98"/>
      <c r="CYQ15" s="97"/>
      <c r="CYR15" s="95"/>
      <c r="CYS15" s="96"/>
      <c r="CYT15" s="97"/>
      <c r="CYU15" s="98"/>
      <c r="CYV15" s="97"/>
      <c r="CYW15" s="95"/>
      <c r="CYX15" s="96"/>
      <c r="CYY15" s="97"/>
      <c r="CYZ15" s="98"/>
      <c r="CZA15" s="97"/>
      <c r="CZB15" s="95"/>
      <c r="CZC15" s="96"/>
      <c r="CZD15" s="97"/>
      <c r="CZE15" s="98"/>
      <c r="CZF15" s="97"/>
      <c r="CZG15" s="95"/>
      <c r="CZH15" s="96"/>
      <c r="CZI15" s="97"/>
      <c r="CZJ15" s="98"/>
      <c r="CZK15" s="97"/>
      <c r="CZL15" s="95"/>
      <c r="CZM15" s="96"/>
      <c r="CZN15" s="97"/>
      <c r="CZO15" s="98"/>
      <c r="CZP15" s="97"/>
      <c r="CZQ15" s="95"/>
      <c r="CZR15" s="96"/>
      <c r="CZS15" s="97"/>
      <c r="CZT15" s="98"/>
      <c r="CZU15" s="97"/>
      <c r="CZV15" s="95"/>
      <c r="CZW15" s="96"/>
      <c r="CZX15" s="97"/>
      <c r="CZY15" s="98"/>
      <c r="CZZ15" s="97"/>
      <c r="DAA15" s="95"/>
      <c r="DAB15" s="96"/>
      <c r="DAC15" s="97"/>
      <c r="DAD15" s="98"/>
      <c r="DAE15" s="97"/>
      <c r="DAF15" s="95"/>
      <c r="DAG15" s="96"/>
      <c r="DAH15" s="97"/>
      <c r="DAI15" s="98"/>
      <c r="DAJ15" s="97"/>
      <c r="DAK15" s="95"/>
      <c r="DAL15" s="96"/>
      <c r="DAM15" s="97"/>
      <c r="DAN15" s="98"/>
      <c r="DAO15" s="97"/>
      <c r="DAP15" s="95"/>
      <c r="DAQ15" s="96"/>
      <c r="DAR15" s="97"/>
      <c r="DAS15" s="98"/>
      <c r="DAT15" s="97"/>
      <c r="DAU15" s="95"/>
      <c r="DAV15" s="96"/>
      <c r="DAW15" s="97"/>
      <c r="DAX15" s="98"/>
      <c r="DAY15" s="97"/>
      <c r="DAZ15" s="95"/>
      <c r="DBA15" s="96"/>
      <c r="DBB15" s="97"/>
      <c r="DBC15" s="98"/>
      <c r="DBD15" s="97"/>
      <c r="DBE15" s="95"/>
      <c r="DBF15" s="96"/>
      <c r="DBG15" s="97"/>
      <c r="DBH15" s="98"/>
      <c r="DBI15" s="97"/>
      <c r="DBJ15" s="95"/>
      <c r="DBK15" s="96"/>
      <c r="DBL15" s="97"/>
      <c r="DBM15" s="98"/>
      <c r="DBN15" s="97"/>
      <c r="DBO15" s="95"/>
      <c r="DBP15" s="96"/>
      <c r="DBQ15" s="97"/>
      <c r="DBR15" s="98"/>
      <c r="DBS15" s="97"/>
      <c r="DBT15" s="95"/>
      <c r="DBU15" s="96"/>
      <c r="DBV15" s="97"/>
      <c r="DBW15" s="98"/>
      <c r="DBX15" s="97"/>
      <c r="DBY15" s="95"/>
      <c r="DBZ15" s="96"/>
      <c r="DCA15" s="97"/>
      <c r="DCB15" s="98"/>
      <c r="DCC15" s="97"/>
      <c r="DCD15" s="95"/>
      <c r="DCE15" s="96"/>
      <c r="DCF15" s="97"/>
      <c r="DCG15" s="98"/>
      <c r="DCH15" s="97"/>
      <c r="DCI15" s="95"/>
      <c r="DCJ15" s="96"/>
      <c r="DCK15" s="97"/>
      <c r="DCL15" s="98"/>
      <c r="DCM15" s="97"/>
      <c r="DCN15" s="95"/>
      <c r="DCO15" s="96"/>
      <c r="DCP15" s="97"/>
      <c r="DCQ15" s="98"/>
      <c r="DCR15" s="97"/>
      <c r="DCS15" s="95"/>
      <c r="DCT15" s="96"/>
      <c r="DCU15" s="97"/>
      <c r="DCV15" s="98"/>
      <c r="DCW15" s="97"/>
      <c r="DCX15" s="95"/>
      <c r="DCY15" s="96"/>
      <c r="DCZ15" s="97"/>
      <c r="DDA15" s="98"/>
      <c r="DDB15" s="97"/>
      <c r="DDC15" s="95"/>
      <c r="DDD15" s="96"/>
      <c r="DDE15" s="97"/>
      <c r="DDF15" s="98"/>
      <c r="DDG15" s="97"/>
      <c r="DDH15" s="95"/>
      <c r="DDI15" s="96"/>
      <c r="DDJ15" s="97"/>
      <c r="DDK15" s="98"/>
      <c r="DDL15" s="97"/>
      <c r="DDM15" s="95"/>
      <c r="DDN15" s="96"/>
      <c r="DDO15" s="97"/>
      <c r="DDP15" s="98"/>
      <c r="DDQ15" s="97"/>
      <c r="DDR15" s="95"/>
      <c r="DDS15" s="96"/>
      <c r="DDT15" s="97"/>
      <c r="DDU15" s="98"/>
      <c r="DDV15" s="97"/>
      <c r="DDW15" s="95"/>
      <c r="DDX15" s="96"/>
      <c r="DDY15" s="97"/>
      <c r="DDZ15" s="98"/>
      <c r="DEA15" s="97"/>
      <c r="DEB15" s="95"/>
      <c r="DEC15" s="96"/>
      <c r="DED15" s="97"/>
      <c r="DEE15" s="98"/>
      <c r="DEF15" s="97"/>
      <c r="DEG15" s="95"/>
      <c r="DEH15" s="96"/>
      <c r="DEI15" s="97"/>
      <c r="DEJ15" s="98"/>
      <c r="DEK15" s="97"/>
      <c r="DEL15" s="95"/>
      <c r="DEM15" s="96"/>
      <c r="DEN15" s="97"/>
      <c r="DEO15" s="98"/>
      <c r="DEP15" s="97"/>
      <c r="DEQ15" s="95"/>
      <c r="DER15" s="96"/>
      <c r="DES15" s="97"/>
      <c r="DET15" s="98"/>
      <c r="DEU15" s="97"/>
      <c r="DEV15" s="95"/>
      <c r="DEW15" s="96"/>
      <c r="DEX15" s="97"/>
      <c r="DEY15" s="98"/>
      <c r="DEZ15" s="97"/>
      <c r="DFA15" s="95"/>
      <c r="DFB15" s="96"/>
      <c r="DFC15" s="97"/>
      <c r="DFD15" s="98"/>
      <c r="DFE15" s="97"/>
      <c r="DFF15" s="95"/>
      <c r="DFG15" s="96"/>
      <c r="DFH15" s="97"/>
      <c r="DFI15" s="98"/>
      <c r="DFJ15" s="97"/>
      <c r="DFK15" s="95"/>
      <c r="DFL15" s="96"/>
      <c r="DFM15" s="97"/>
      <c r="DFN15" s="98"/>
      <c r="DFO15" s="97"/>
      <c r="DFP15" s="95"/>
      <c r="DFQ15" s="96"/>
      <c r="DFR15" s="97"/>
      <c r="DFS15" s="98"/>
      <c r="DFT15" s="97"/>
      <c r="DFU15" s="95"/>
      <c r="DFV15" s="96"/>
      <c r="DFW15" s="97"/>
      <c r="DFX15" s="98"/>
      <c r="DFY15" s="97"/>
      <c r="DFZ15" s="95"/>
      <c r="DGA15" s="96"/>
      <c r="DGB15" s="97"/>
      <c r="DGC15" s="98"/>
      <c r="DGD15" s="97"/>
      <c r="DGE15" s="95"/>
      <c r="DGF15" s="96"/>
      <c r="DGG15" s="97"/>
      <c r="DGH15" s="98"/>
      <c r="DGI15" s="97"/>
      <c r="DGJ15" s="95"/>
      <c r="DGK15" s="96"/>
      <c r="DGL15" s="97"/>
      <c r="DGM15" s="98"/>
      <c r="DGN15" s="97"/>
      <c r="DGO15" s="95"/>
      <c r="DGP15" s="96"/>
      <c r="DGQ15" s="97"/>
      <c r="DGR15" s="98"/>
      <c r="DGS15" s="97"/>
      <c r="DGT15" s="95"/>
      <c r="DGU15" s="96"/>
      <c r="DGV15" s="97"/>
      <c r="DGW15" s="98"/>
      <c r="DGX15" s="97"/>
      <c r="DGY15" s="95"/>
      <c r="DGZ15" s="96"/>
      <c r="DHA15" s="97"/>
      <c r="DHB15" s="98"/>
      <c r="DHC15" s="97"/>
      <c r="DHD15" s="95"/>
      <c r="DHE15" s="96"/>
      <c r="DHF15" s="97"/>
      <c r="DHG15" s="98"/>
      <c r="DHH15" s="97"/>
      <c r="DHI15" s="95"/>
      <c r="DHJ15" s="96"/>
      <c r="DHK15" s="97"/>
      <c r="DHL15" s="98"/>
      <c r="DHM15" s="97"/>
      <c r="DHN15" s="95"/>
      <c r="DHO15" s="96"/>
      <c r="DHP15" s="97"/>
      <c r="DHQ15" s="98"/>
      <c r="DHR15" s="97"/>
      <c r="DHS15" s="95"/>
      <c r="DHT15" s="96"/>
      <c r="DHU15" s="97"/>
      <c r="DHV15" s="98"/>
      <c r="DHW15" s="97"/>
      <c r="DHX15" s="95"/>
      <c r="DHY15" s="96"/>
      <c r="DHZ15" s="97"/>
      <c r="DIA15" s="98"/>
      <c r="DIB15" s="97"/>
      <c r="DIC15" s="95"/>
      <c r="DID15" s="96"/>
      <c r="DIE15" s="97"/>
      <c r="DIF15" s="98"/>
      <c r="DIG15" s="97"/>
      <c r="DIH15" s="95"/>
      <c r="DII15" s="96"/>
      <c r="DIJ15" s="97"/>
      <c r="DIK15" s="98"/>
      <c r="DIL15" s="97"/>
      <c r="DIM15" s="95"/>
      <c r="DIN15" s="96"/>
      <c r="DIO15" s="97"/>
      <c r="DIP15" s="98"/>
      <c r="DIQ15" s="97"/>
      <c r="DIR15" s="95"/>
      <c r="DIS15" s="96"/>
      <c r="DIT15" s="97"/>
      <c r="DIU15" s="98"/>
      <c r="DIV15" s="97"/>
      <c r="DIW15" s="95"/>
      <c r="DIX15" s="96"/>
      <c r="DIY15" s="97"/>
      <c r="DIZ15" s="98"/>
      <c r="DJA15" s="97"/>
      <c r="DJB15" s="95"/>
      <c r="DJC15" s="96"/>
      <c r="DJD15" s="97"/>
      <c r="DJE15" s="98"/>
      <c r="DJF15" s="97"/>
      <c r="DJG15" s="95"/>
      <c r="DJH15" s="96"/>
      <c r="DJI15" s="97"/>
      <c r="DJJ15" s="98"/>
      <c r="DJK15" s="97"/>
      <c r="DJL15" s="95"/>
      <c r="DJM15" s="96"/>
      <c r="DJN15" s="97"/>
      <c r="DJO15" s="98"/>
      <c r="DJP15" s="97"/>
      <c r="DJQ15" s="95"/>
      <c r="DJR15" s="96"/>
      <c r="DJS15" s="97"/>
      <c r="DJT15" s="98"/>
      <c r="DJU15" s="97"/>
      <c r="DJV15" s="95"/>
      <c r="DJW15" s="96"/>
      <c r="DJX15" s="97"/>
      <c r="DJY15" s="98"/>
      <c r="DJZ15" s="97"/>
      <c r="DKA15" s="95"/>
      <c r="DKB15" s="96"/>
      <c r="DKC15" s="97"/>
      <c r="DKD15" s="98"/>
      <c r="DKE15" s="97"/>
      <c r="DKF15" s="95"/>
      <c r="DKG15" s="96"/>
      <c r="DKH15" s="97"/>
      <c r="DKI15" s="98"/>
      <c r="DKJ15" s="97"/>
      <c r="DKK15" s="95"/>
      <c r="DKL15" s="96"/>
      <c r="DKM15" s="97"/>
      <c r="DKN15" s="98"/>
      <c r="DKO15" s="97"/>
      <c r="DKP15" s="95"/>
      <c r="DKQ15" s="96"/>
      <c r="DKR15" s="97"/>
      <c r="DKS15" s="98"/>
      <c r="DKT15" s="97"/>
      <c r="DKU15" s="95"/>
      <c r="DKV15" s="96"/>
      <c r="DKW15" s="97"/>
      <c r="DKX15" s="98"/>
      <c r="DKY15" s="97"/>
      <c r="DKZ15" s="95"/>
      <c r="DLA15" s="96"/>
      <c r="DLB15" s="97"/>
      <c r="DLC15" s="98"/>
      <c r="DLD15" s="97"/>
      <c r="DLE15" s="95"/>
      <c r="DLF15" s="96"/>
      <c r="DLG15" s="97"/>
      <c r="DLH15" s="98"/>
      <c r="DLI15" s="97"/>
      <c r="DLJ15" s="95"/>
      <c r="DLK15" s="96"/>
      <c r="DLL15" s="97"/>
      <c r="DLM15" s="98"/>
      <c r="DLN15" s="97"/>
      <c r="DLO15" s="95"/>
      <c r="DLP15" s="96"/>
      <c r="DLQ15" s="97"/>
      <c r="DLR15" s="98"/>
      <c r="DLS15" s="97"/>
      <c r="DLT15" s="95"/>
      <c r="DLU15" s="96"/>
      <c r="DLV15" s="97"/>
      <c r="DLW15" s="98"/>
      <c r="DLX15" s="97"/>
      <c r="DLY15" s="95"/>
      <c r="DLZ15" s="96"/>
      <c r="DMA15" s="97"/>
      <c r="DMB15" s="98"/>
      <c r="DMC15" s="97"/>
      <c r="DMD15" s="95"/>
      <c r="DME15" s="96"/>
      <c r="DMF15" s="97"/>
      <c r="DMG15" s="98"/>
      <c r="DMH15" s="97"/>
      <c r="DMI15" s="95"/>
      <c r="DMJ15" s="96"/>
      <c r="DMK15" s="97"/>
      <c r="DML15" s="98"/>
      <c r="DMM15" s="97"/>
      <c r="DMN15" s="95"/>
      <c r="DMO15" s="96"/>
      <c r="DMP15" s="97"/>
      <c r="DMQ15" s="98"/>
      <c r="DMR15" s="97"/>
      <c r="DMS15" s="95"/>
      <c r="DMT15" s="96"/>
      <c r="DMU15" s="97"/>
      <c r="DMV15" s="98"/>
      <c r="DMW15" s="97"/>
      <c r="DMX15" s="95"/>
      <c r="DMY15" s="96"/>
      <c r="DMZ15" s="97"/>
      <c r="DNA15" s="98"/>
      <c r="DNB15" s="97"/>
      <c r="DNC15" s="95"/>
      <c r="DND15" s="96"/>
      <c r="DNE15" s="97"/>
      <c r="DNF15" s="98"/>
      <c r="DNG15" s="97"/>
      <c r="DNH15" s="95"/>
      <c r="DNI15" s="96"/>
      <c r="DNJ15" s="97"/>
      <c r="DNK15" s="98"/>
      <c r="DNL15" s="97"/>
      <c r="DNM15" s="95"/>
      <c r="DNN15" s="96"/>
      <c r="DNO15" s="97"/>
      <c r="DNP15" s="98"/>
      <c r="DNQ15" s="97"/>
      <c r="DNR15" s="95"/>
      <c r="DNS15" s="96"/>
      <c r="DNT15" s="97"/>
      <c r="DNU15" s="98"/>
      <c r="DNV15" s="97"/>
      <c r="DNW15" s="95"/>
      <c r="DNX15" s="96"/>
      <c r="DNY15" s="97"/>
      <c r="DNZ15" s="98"/>
      <c r="DOA15" s="97"/>
      <c r="DOB15" s="95"/>
      <c r="DOC15" s="96"/>
      <c r="DOD15" s="97"/>
      <c r="DOE15" s="98"/>
      <c r="DOF15" s="97"/>
      <c r="DOG15" s="95"/>
      <c r="DOH15" s="96"/>
      <c r="DOI15" s="97"/>
      <c r="DOJ15" s="98"/>
      <c r="DOK15" s="97"/>
      <c r="DOL15" s="95"/>
      <c r="DOM15" s="96"/>
      <c r="DON15" s="97"/>
      <c r="DOO15" s="98"/>
      <c r="DOP15" s="97"/>
      <c r="DOQ15" s="95"/>
      <c r="DOR15" s="96"/>
      <c r="DOS15" s="97"/>
      <c r="DOT15" s="98"/>
      <c r="DOU15" s="97"/>
      <c r="DOV15" s="95"/>
      <c r="DOW15" s="96"/>
      <c r="DOX15" s="97"/>
      <c r="DOY15" s="98"/>
      <c r="DOZ15" s="97"/>
      <c r="DPA15" s="95"/>
      <c r="DPB15" s="96"/>
      <c r="DPC15" s="97"/>
      <c r="DPD15" s="98"/>
      <c r="DPE15" s="97"/>
      <c r="DPF15" s="95"/>
      <c r="DPG15" s="96"/>
      <c r="DPH15" s="97"/>
      <c r="DPI15" s="98"/>
      <c r="DPJ15" s="97"/>
      <c r="DPK15" s="95"/>
      <c r="DPL15" s="96"/>
      <c r="DPM15" s="97"/>
      <c r="DPN15" s="98"/>
      <c r="DPO15" s="97"/>
      <c r="DPP15" s="95"/>
      <c r="DPQ15" s="96"/>
      <c r="DPR15" s="97"/>
      <c r="DPS15" s="98"/>
      <c r="DPT15" s="97"/>
      <c r="DPU15" s="95"/>
      <c r="DPV15" s="96"/>
      <c r="DPW15" s="97"/>
      <c r="DPX15" s="98"/>
      <c r="DPY15" s="97"/>
      <c r="DPZ15" s="95"/>
      <c r="DQA15" s="96"/>
      <c r="DQB15" s="97"/>
      <c r="DQC15" s="98"/>
      <c r="DQD15" s="97"/>
      <c r="DQE15" s="95"/>
      <c r="DQF15" s="96"/>
      <c r="DQG15" s="97"/>
      <c r="DQH15" s="98"/>
      <c r="DQI15" s="97"/>
      <c r="DQJ15" s="95"/>
      <c r="DQK15" s="96"/>
      <c r="DQL15" s="97"/>
      <c r="DQM15" s="98"/>
      <c r="DQN15" s="97"/>
      <c r="DQO15" s="95"/>
      <c r="DQP15" s="96"/>
      <c r="DQQ15" s="97"/>
      <c r="DQR15" s="98"/>
      <c r="DQS15" s="97"/>
      <c r="DQT15" s="95"/>
      <c r="DQU15" s="96"/>
      <c r="DQV15" s="97"/>
      <c r="DQW15" s="98"/>
      <c r="DQX15" s="97"/>
      <c r="DQY15" s="95"/>
      <c r="DQZ15" s="96"/>
      <c r="DRA15" s="97"/>
      <c r="DRB15" s="98"/>
      <c r="DRC15" s="97"/>
      <c r="DRD15" s="95"/>
      <c r="DRE15" s="96"/>
      <c r="DRF15" s="97"/>
      <c r="DRG15" s="98"/>
      <c r="DRH15" s="97"/>
      <c r="DRI15" s="95"/>
      <c r="DRJ15" s="96"/>
      <c r="DRK15" s="97"/>
      <c r="DRL15" s="98"/>
      <c r="DRM15" s="97"/>
      <c r="DRN15" s="95"/>
      <c r="DRO15" s="96"/>
      <c r="DRP15" s="97"/>
      <c r="DRQ15" s="98"/>
      <c r="DRR15" s="97"/>
      <c r="DRS15" s="95"/>
      <c r="DRT15" s="96"/>
      <c r="DRU15" s="97"/>
      <c r="DRV15" s="98"/>
      <c r="DRW15" s="97"/>
      <c r="DRX15" s="95"/>
      <c r="DRY15" s="96"/>
      <c r="DRZ15" s="97"/>
      <c r="DSA15" s="98"/>
      <c r="DSB15" s="97"/>
      <c r="DSC15" s="95"/>
      <c r="DSD15" s="96"/>
      <c r="DSE15" s="97"/>
      <c r="DSF15" s="98"/>
      <c r="DSG15" s="97"/>
      <c r="DSH15" s="95"/>
      <c r="DSI15" s="96"/>
      <c r="DSJ15" s="97"/>
      <c r="DSK15" s="98"/>
      <c r="DSL15" s="97"/>
      <c r="DSM15" s="95"/>
      <c r="DSN15" s="96"/>
      <c r="DSO15" s="97"/>
      <c r="DSP15" s="98"/>
      <c r="DSQ15" s="97"/>
      <c r="DSR15" s="95"/>
      <c r="DSS15" s="96"/>
      <c r="DST15" s="97"/>
      <c r="DSU15" s="98"/>
      <c r="DSV15" s="97"/>
      <c r="DSW15" s="95"/>
      <c r="DSX15" s="96"/>
      <c r="DSY15" s="97"/>
      <c r="DSZ15" s="98"/>
      <c r="DTA15" s="97"/>
      <c r="DTB15" s="95"/>
      <c r="DTC15" s="96"/>
      <c r="DTD15" s="97"/>
      <c r="DTE15" s="98"/>
      <c r="DTF15" s="97"/>
      <c r="DTG15" s="95"/>
      <c r="DTH15" s="96"/>
      <c r="DTI15" s="97"/>
      <c r="DTJ15" s="98"/>
      <c r="DTK15" s="97"/>
      <c r="DTL15" s="95"/>
      <c r="DTM15" s="96"/>
      <c r="DTN15" s="97"/>
      <c r="DTO15" s="98"/>
      <c r="DTP15" s="97"/>
      <c r="DTQ15" s="95"/>
      <c r="DTR15" s="96"/>
      <c r="DTS15" s="97"/>
      <c r="DTT15" s="98"/>
      <c r="DTU15" s="97"/>
      <c r="DTV15" s="95"/>
      <c r="DTW15" s="96"/>
      <c r="DTX15" s="97"/>
      <c r="DTY15" s="98"/>
      <c r="DTZ15" s="97"/>
      <c r="DUA15" s="95"/>
      <c r="DUB15" s="96"/>
      <c r="DUC15" s="97"/>
      <c r="DUD15" s="98"/>
      <c r="DUE15" s="97"/>
      <c r="DUF15" s="95"/>
      <c r="DUG15" s="96"/>
      <c r="DUH15" s="97"/>
      <c r="DUI15" s="98"/>
      <c r="DUJ15" s="97"/>
      <c r="DUK15" s="95"/>
      <c r="DUL15" s="96"/>
      <c r="DUM15" s="97"/>
      <c r="DUN15" s="98"/>
      <c r="DUO15" s="97"/>
      <c r="DUP15" s="95"/>
      <c r="DUQ15" s="96"/>
      <c r="DUR15" s="97"/>
      <c r="DUS15" s="98"/>
      <c r="DUT15" s="97"/>
      <c r="DUU15" s="95"/>
      <c r="DUV15" s="96"/>
      <c r="DUW15" s="97"/>
      <c r="DUX15" s="98"/>
      <c r="DUY15" s="97"/>
      <c r="DUZ15" s="95"/>
      <c r="DVA15" s="96"/>
      <c r="DVB15" s="97"/>
      <c r="DVC15" s="98"/>
      <c r="DVD15" s="97"/>
      <c r="DVE15" s="95"/>
      <c r="DVF15" s="96"/>
      <c r="DVG15" s="97"/>
      <c r="DVH15" s="98"/>
      <c r="DVI15" s="97"/>
      <c r="DVJ15" s="95"/>
      <c r="DVK15" s="96"/>
      <c r="DVL15" s="97"/>
      <c r="DVM15" s="98"/>
      <c r="DVN15" s="97"/>
      <c r="DVO15" s="95"/>
      <c r="DVP15" s="96"/>
      <c r="DVQ15" s="97"/>
      <c r="DVR15" s="98"/>
      <c r="DVS15" s="97"/>
      <c r="DVT15" s="95"/>
      <c r="DVU15" s="96"/>
      <c r="DVV15" s="97"/>
      <c r="DVW15" s="98"/>
      <c r="DVX15" s="97"/>
      <c r="DVY15" s="95"/>
      <c r="DVZ15" s="96"/>
      <c r="DWA15" s="97"/>
      <c r="DWB15" s="98"/>
      <c r="DWC15" s="97"/>
      <c r="DWD15" s="95"/>
      <c r="DWE15" s="96"/>
      <c r="DWF15" s="97"/>
      <c r="DWG15" s="98"/>
      <c r="DWH15" s="97"/>
      <c r="DWI15" s="95"/>
      <c r="DWJ15" s="96"/>
      <c r="DWK15" s="97"/>
      <c r="DWL15" s="98"/>
      <c r="DWM15" s="97"/>
      <c r="DWN15" s="95"/>
      <c r="DWO15" s="96"/>
      <c r="DWP15" s="97"/>
      <c r="DWQ15" s="98"/>
      <c r="DWR15" s="97"/>
      <c r="DWS15" s="95"/>
      <c r="DWT15" s="96"/>
      <c r="DWU15" s="97"/>
      <c r="DWV15" s="98"/>
      <c r="DWW15" s="97"/>
      <c r="DWX15" s="95"/>
      <c r="DWY15" s="96"/>
      <c r="DWZ15" s="97"/>
      <c r="DXA15" s="98"/>
      <c r="DXB15" s="97"/>
      <c r="DXC15" s="95"/>
      <c r="DXD15" s="96"/>
      <c r="DXE15" s="97"/>
      <c r="DXF15" s="98"/>
      <c r="DXG15" s="97"/>
      <c r="DXH15" s="95"/>
      <c r="DXI15" s="96"/>
      <c r="DXJ15" s="97"/>
      <c r="DXK15" s="98"/>
      <c r="DXL15" s="97"/>
      <c r="DXM15" s="95"/>
      <c r="DXN15" s="96"/>
      <c r="DXO15" s="97"/>
      <c r="DXP15" s="98"/>
      <c r="DXQ15" s="97"/>
      <c r="DXR15" s="95"/>
      <c r="DXS15" s="96"/>
      <c r="DXT15" s="97"/>
      <c r="DXU15" s="98"/>
      <c r="DXV15" s="97"/>
      <c r="DXW15" s="95"/>
      <c r="DXX15" s="96"/>
      <c r="DXY15" s="97"/>
      <c r="DXZ15" s="98"/>
      <c r="DYA15" s="97"/>
      <c r="DYB15" s="95"/>
      <c r="DYC15" s="96"/>
      <c r="DYD15" s="97"/>
      <c r="DYE15" s="98"/>
      <c r="DYF15" s="97"/>
      <c r="DYG15" s="95"/>
      <c r="DYH15" s="96"/>
      <c r="DYI15" s="97"/>
      <c r="DYJ15" s="98"/>
      <c r="DYK15" s="97"/>
      <c r="DYL15" s="95"/>
      <c r="DYM15" s="96"/>
      <c r="DYN15" s="97"/>
      <c r="DYO15" s="98"/>
      <c r="DYP15" s="97"/>
      <c r="DYQ15" s="95"/>
      <c r="DYR15" s="96"/>
      <c r="DYS15" s="97"/>
      <c r="DYT15" s="98"/>
      <c r="DYU15" s="97"/>
      <c r="DYV15" s="95"/>
      <c r="DYW15" s="96"/>
      <c r="DYX15" s="97"/>
      <c r="DYY15" s="98"/>
      <c r="DYZ15" s="97"/>
      <c r="DZA15" s="95"/>
      <c r="DZB15" s="96"/>
      <c r="DZC15" s="97"/>
      <c r="DZD15" s="98"/>
      <c r="DZE15" s="97"/>
      <c r="DZF15" s="95"/>
      <c r="DZG15" s="96"/>
      <c r="DZH15" s="97"/>
      <c r="DZI15" s="98"/>
      <c r="DZJ15" s="97"/>
      <c r="DZK15" s="95"/>
      <c r="DZL15" s="96"/>
      <c r="DZM15" s="97"/>
      <c r="DZN15" s="98"/>
      <c r="DZO15" s="97"/>
      <c r="DZP15" s="95"/>
      <c r="DZQ15" s="96"/>
      <c r="DZR15" s="97"/>
      <c r="DZS15" s="98"/>
      <c r="DZT15" s="97"/>
      <c r="DZU15" s="95"/>
      <c r="DZV15" s="96"/>
      <c r="DZW15" s="97"/>
      <c r="DZX15" s="98"/>
      <c r="DZY15" s="97"/>
      <c r="DZZ15" s="95"/>
      <c r="EAA15" s="96"/>
      <c r="EAB15" s="97"/>
      <c r="EAC15" s="98"/>
      <c r="EAD15" s="97"/>
      <c r="EAE15" s="95"/>
      <c r="EAF15" s="96"/>
      <c r="EAG15" s="97"/>
      <c r="EAH15" s="98"/>
      <c r="EAI15" s="97"/>
      <c r="EAJ15" s="95"/>
      <c r="EAK15" s="96"/>
      <c r="EAL15" s="97"/>
      <c r="EAM15" s="98"/>
      <c r="EAN15" s="97"/>
      <c r="EAO15" s="95"/>
      <c r="EAP15" s="96"/>
      <c r="EAQ15" s="97"/>
      <c r="EAR15" s="98"/>
      <c r="EAS15" s="97"/>
      <c r="EAT15" s="95"/>
      <c r="EAU15" s="96"/>
      <c r="EAV15" s="97"/>
      <c r="EAW15" s="98"/>
      <c r="EAX15" s="97"/>
      <c r="EAY15" s="95"/>
      <c r="EAZ15" s="96"/>
      <c r="EBA15" s="97"/>
      <c r="EBB15" s="98"/>
      <c r="EBC15" s="97"/>
      <c r="EBD15" s="95"/>
      <c r="EBE15" s="96"/>
      <c r="EBF15" s="97"/>
      <c r="EBG15" s="98"/>
      <c r="EBH15" s="97"/>
      <c r="EBI15" s="95"/>
      <c r="EBJ15" s="96"/>
      <c r="EBK15" s="97"/>
      <c r="EBL15" s="98"/>
      <c r="EBM15" s="97"/>
      <c r="EBN15" s="95"/>
      <c r="EBO15" s="96"/>
      <c r="EBP15" s="97"/>
      <c r="EBQ15" s="98"/>
      <c r="EBR15" s="97"/>
      <c r="EBS15" s="95"/>
      <c r="EBT15" s="96"/>
      <c r="EBU15" s="97"/>
      <c r="EBV15" s="98"/>
      <c r="EBW15" s="97"/>
      <c r="EBX15" s="95"/>
      <c r="EBY15" s="96"/>
      <c r="EBZ15" s="97"/>
      <c r="ECA15" s="98"/>
      <c r="ECB15" s="97"/>
      <c r="ECC15" s="95"/>
      <c r="ECD15" s="96"/>
      <c r="ECE15" s="97"/>
      <c r="ECF15" s="98"/>
      <c r="ECG15" s="97"/>
      <c r="ECH15" s="95"/>
      <c r="ECI15" s="96"/>
      <c r="ECJ15" s="97"/>
      <c r="ECK15" s="98"/>
      <c r="ECL15" s="97"/>
      <c r="ECM15" s="95"/>
      <c r="ECN15" s="96"/>
      <c r="ECO15" s="97"/>
      <c r="ECP15" s="98"/>
      <c r="ECQ15" s="97"/>
      <c r="ECR15" s="95"/>
      <c r="ECS15" s="96"/>
      <c r="ECT15" s="97"/>
      <c r="ECU15" s="98"/>
      <c r="ECV15" s="97"/>
      <c r="ECW15" s="95"/>
      <c r="ECX15" s="96"/>
      <c r="ECY15" s="97"/>
      <c r="ECZ15" s="98"/>
      <c r="EDA15" s="97"/>
      <c r="EDB15" s="95"/>
      <c r="EDC15" s="96"/>
      <c r="EDD15" s="97"/>
      <c r="EDE15" s="98"/>
      <c r="EDF15" s="97"/>
      <c r="EDG15" s="95"/>
      <c r="EDH15" s="96"/>
      <c r="EDI15" s="97"/>
      <c r="EDJ15" s="98"/>
      <c r="EDK15" s="97"/>
      <c r="EDL15" s="95"/>
      <c r="EDM15" s="96"/>
      <c r="EDN15" s="97"/>
      <c r="EDO15" s="98"/>
      <c r="EDP15" s="97"/>
      <c r="EDQ15" s="95"/>
      <c r="EDR15" s="96"/>
      <c r="EDS15" s="97"/>
      <c r="EDT15" s="98"/>
      <c r="EDU15" s="97"/>
      <c r="EDV15" s="95"/>
      <c r="EDW15" s="96"/>
      <c r="EDX15" s="97"/>
      <c r="EDY15" s="98"/>
      <c r="EDZ15" s="97"/>
      <c r="EEA15" s="95"/>
      <c r="EEB15" s="96"/>
      <c r="EEC15" s="97"/>
      <c r="EED15" s="98"/>
      <c r="EEE15" s="97"/>
      <c r="EEF15" s="95"/>
      <c r="EEG15" s="96"/>
      <c r="EEH15" s="97"/>
      <c r="EEI15" s="98"/>
      <c r="EEJ15" s="97"/>
      <c r="EEK15" s="95"/>
      <c r="EEL15" s="96"/>
      <c r="EEM15" s="97"/>
      <c r="EEN15" s="98"/>
      <c r="EEO15" s="97"/>
      <c r="EEP15" s="95"/>
      <c r="EEQ15" s="96"/>
      <c r="EER15" s="97"/>
      <c r="EES15" s="98"/>
      <c r="EET15" s="97"/>
      <c r="EEU15" s="95"/>
      <c r="EEV15" s="96"/>
      <c r="EEW15" s="97"/>
      <c r="EEX15" s="98"/>
      <c r="EEY15" s="97"/>
      <c r="EEZ15" s="95"/>
      <c r="EFA15" s="96"/>
      <c r="EFB15" s="97"/>
      <c r="EFC15" s="98"/>
      <c r="EFD15" s="97"/>
      <c r="EFE15" s="95"/>
      <c r="EFF15" s="96"/>
      <c r="EFG15" s="97"/>
      <c r="EFH15" s="98"/>
      <c r="EFI15" s="97"/>
      <c r="EFJ15" s="95"/>
      <c r="EFK15" s="96"/>
      <c r="EFL15" s="97"/>
      <c r="EFM15" s="98"/>
      <c r="EFN15" s="97"/>
      <c r="EFO15" s="95"/>
      <c r="EFP15" s="96"/>
      <c r="EFQ15" s="97"/>
      <c r="EFR15" s="98"/>
      <c r="EFS15" s="97"/>
      <c r="EFT15" s="95"/>
      <c r="EFU15" s="96"/>
      <c r="EFV15" s="97"/>
      <c r="EFW15" s="98"/>
      <c r="EFX15" s="97"/>
      <c r="EFY15" s="95"/>
      <c r="EFZ15" s="96"/>
      <c r="EGA15" s="97"/>
      <c r="EGB15" s="98"/>
      <c r="EGC15" s="97"/>
      <c r="EGD15" s="95"/>
      <c r="EGE15" s="96"/>
      <c r="EGF15" s="97"/>
      <c r="EGG15" s="98"/>
      <c r="EGH15" s="97"/>
      <c r="EGI15" s="95"/>
      <c r="EGJ15" s="96"/>
      <c r="EGK15" s="97"/>
      <c r="EGL15" s="98"/>
      <c r="EGM15" s="97"/>
      <c r="EGN15" s="95"/>
      <c r="EGO15" s="96"/>
      <c r="EGP15" s="97"/>
      <c r="EGQ15" s="98"/>
      <c r="EGR15" s="97"/>
      <c r="EGS15" s="95"/>
      <c r="EGT15" s="96"/>
      <c r="EGU15" s="97"/>
      <c r="EGV15" s="98"/>
      <c r="EGW15" s="97"/>
      <c r="EGX15" s="95"/>
      <c r="EGY15" s="96"/>
      <c r="EGZ15" s="97"/>
      <c r="EHA15" s="98"/>
      <c r="EHB15" s="97"/>
      <c r="EHC15" s="95"/>
      <c r="EHD15" s="96"/>
      <c r="EHE15" s="97"/>
      <c r="EHF15" s="98"/>
      <c r="EHG15" s="97"/>
      <c r="EHH15" s="95"/>
      <c r="EHI15" s="96"/>
      <c r="EHJ15" s="97"/>
      <c r="EHK15" s="98"/>
      <c r="EHL15" s="97"/>
      <c r="EHM15" s="95"/>
      <c r="EHN15" s="96"/>
      <c r="EHO15" s="97"/>
      <c r="EHP15" s="98"/>
      <c r="EHQ15" s="97"/>
      <c r="EHR15" s="95"/>
      <c r="EHS15" s="96"/>
      <c r="EHT15" s="97"/>
      <c r="EHU15" s="98"/>
      <c r="EHV15" s="97"/>
      <c r="EHW15" s="95"/>
      <c r="EHX15" s="96"/>
      <c r="EHY15" s="97"/>
      <c r="EHZ15" s="98"/>
      <c r="EIA15" s="97"/>
      <c r="EIB15" s="95"/>
      <c r="EIC15" s="96"/>
      <c r="EID15" s="97"/>
      <c r="EIE15" s="98"/>
      <c r="EIF15" s="97"/>
      <c r="EIG15" s="95"/>
      <c r="EIH15" s="96"/>
      <c r="EII15" s="97"/>
      <c r="EIJ15" s="98"/>
      <c r="EIK15" s="97"/>
      <c r="EIL15" s="95"/>
      <c r="EIM15" s="96"/>
      <c r="EIN15" s="97"/>
      <c r="EIO15" s="98"/>
      <c r="EIP15" s="97"/>
      <c r="EIQ15" s="95"/>
      <c r="EIR15" s="96"/>
      <c r="EIS15" s="97"/>
      <c r="EIT15" s="98"/>
      <c r="EIU15" s="97"/>
      <c r="EIV15" s="95"/>
      <c r="EIW15" s="96"/>
      <c r="EIX15" s="97"/>
      <c r="EIY15" s="98"/>
      <c r="EIZ15" s="97"/>
      <c r="EJA15" s="95"/>
      <c r="EJB15" s="96"/>
      <c r="EJC15" s="97"/>
      <c r="EJD15" s="98"/>
      <c r="EJE15" s="97"/>
      <c r="EJF15" s="95"/>
      <c r="EJG15" s="96"/>
      <c r="EJH15" s="97"/>
      <c r="EJI15" s="98"/>
      <c r="EJJ15" s="97"/>
      <c r="EJK15" s="95"/>
      <c r="EJL15" s="96"/>
      <c r="EJM15" s="97"/>
      <c r="EJN15" s="98"/>
      <c r="EJO15" s="97"/>
      <c r="EJP15" s="95"/>
      <c r="EJQ15" s="96"/>
      <c r="EJR15" s="97"/>
      <c r="EJS15" s="98"/>
      <c r="EJT15" s="97"/>
      <c r="EJU15" s="95"/>
      <c r="EJV15" s="96"/>
      <c r="EJW15" s="97"/>
      <c r="EJX15" s="98"/>
      <c r="EJY15" s="97"/>
      <c r="EJZ15" s="95"/>
      <c r="EKA15" s="96"/>
      <c r="EKB15" s="97"/>
      <c r="EKC15" s="98"/>
      <c r="EKD15" s="97"/>
      <c r="EKE15" s="95"/>
      <c r="EKF15" s="96"/>
      <c r="EKG15" s="97"/>
      <c r="EKH15" s="98"/>
      <c r="EKI15" s="97"/>
      <c r="EKJ15" s="95"/>
      <c r="EKK15" s="96"/>
      <c r="EKL15" s="97"/>
      <c r="EKM15" s="98"/>
      <c r="EKN15" s="97"/>
      <c r="EKO15" s="95"/>
      <c r="EKP15" s="96"/>
      <c r="EKQ15" s="97"/>
      <c r="EKR15" s="98"/>
      <c r="EKS15" s="97"/>
      <c r="EKT15" s="95"/>
      <c r="EKU15" s="96"/>
      <c r="EKV15" s="97"/>
      <c r="EKW15" s="98"/>
      <c r="EKX15" s="97"/>
      <c r="EKY15" s="95"/>
      <c r="EKZ15" s="96"/>
      <c r="ELA15" s="97"/>
      <c r="ELB15" s="98"/>
      <c r="ELC15" s="97"/>
      <c r="ELD15" s="95"/>
      <c r="ELE15" s="96"/>
      <c r="ELF15" s="97"/>
      <c r="ELG15" s="98"/>
      <c r="ELH15" s="97"/>
      <c r="ELI15" s="95"/>
      <c r="ELJ15" s="96"/>
      <c r="ELK15" s="97"/>
      <c r="ELL15" s="98"/>
      <c r="ELM15" s="97"/>
      <c r="ELN15" s="95"/>
      <c r="ELO15" s="96"/>
      <c r="ELP15" s="97"/>
      <c r="ELQ15" s="98"/>
      <c r="ELR15" s="97"/>
      <c r="ELS15" s="95"/>
      <c r="ELT15" s="96"/>
      <c r="ELU15" s="97"/>
      <c r="ELV15" s="98"/>
      <c r="ELW15" s="97"/>
      <c r="ELX15" s="95"/>
      <c r="ELY15" s="96"/>
      <c r="ELZ15" s="97"/>
      <c r="EMA15" s="98"/>
      <c r="EMB15" s="97"/>
      <c r="EMC15" s="95"/>
      <c r="EMD15" s="96"/>
      <c r="EME15" s="97"/>
      <c r="EMF15" s="98"/>
      <c r="EMG15" s="97"/>
      <c r="EMH15" s="95"/>
      <c r="EMI15" s="96"/>
      <c r="EMJ15" s="97"/>
      <c r="EMK15" s="98"/>
      <c r="EML15" s="97"/>
      <c r="EMM15" s="95"/>
      <c r="EMN15" s="96"/>
      <c r="EMO15" s="97"/>
      <c r="EMP15" s="98"/>
      <c r="EMQ15" s="97"/>
      <c r="EMR15" s="95"/>
      <c r="EMS15" s="96"/>
      <c r="EMT15" s="97"/>
      <c r="EMU15" s="98"/>
      <c r="EMV15" s="97"/>
      <c r="EMW15" s="95"/>
      <c r="EMX15" s="96"/>
      <c r="EMY15" s="97"/>
      <c r="EMZ15" s="98"/>
      <c r="ENA15" s="97"/>
      <c r="ENB15" s="95"/>
      <c r="ENC15" s="96"/>
      <c r="END15" s="97"/>
      <c r="ENE15" s="98"/>
      <c r="ENF15" s="97"/>
      <c r="ENG15" s="95"/>
      <c r="ENH15" s="96"/>
      <c r="ENI15" s="97"/>
      <c r="ENJ15" s="98"/>
      <c r="ENK15" s="97"/>
      <c r="ENL15" s="95"/>
      <c r="ENM15" s="96"/>
      <c r="ENN15" s="97"/>
      <c r="ENO15" s="98"/>
      <c r="ENP15" s="97"/>
      <c r="ENQ15" s="95"/>
      <c r="ENR15" s="96"/>
      <c r="ENS15" s="97"/>
      <c r="ENT15" s="98"/>
      <c r="ENU15" s="97"/>
      <c r="ENV15" s="95"/>
      <c r="ENW15" s="96"/>
      <c r="ENX15" s="97"/>
      <c r="ENY15" s="98"/>
      <c r="ENZ15" s="97"/>
      <c r="EOA15" s="95"/>
      <c r="EOB15" s="96"/>
      <c r="EOC15" s="97"/>
      <c r="EOD15" s="98"/>
      <c r="EOE15" s="97"/>
      <c r="EOF15" s="95"/>
      <c r="EOG15" s="96"/>
      <c r="EOH15" s="97"/>
      <c r="EOI15" s="98"/>
      <c r="EOJ15" s="97"/>
      <c r="EOK15" s="95"/>
      <c r="EOL15" s="96"/>
      <c r="EOM15" s="97"/>
      <c r="EON15" s="98"/>
      <c r="EOO15" s="97"/>
      <c r="EOP15" s="95"/>
      <c r="EOQ15" s="96"/>
      <c r="EOR15" s="97"/>
      <c r="EOS15" s="98"/>
      <c r="EOT15" s="97"/>
      <c r="EOU15" s="95"/>
      <c r="EOV15" s="96"/>
      <c r="EOW15" s="97"/>
      <c r="EOX15" s="98"/>
      <c r="EOY15" s="97"/>
      <c r="EOZ15" s="95"/>
      <c r="EPA15" s="96"/>
      <c r="EPB15" s="97"/>
      <c r="EPC15" s="98"/>
      <c r="EPD15" s="97"/>
      <c r="EPE15" s="95"/>
      <c r="EPF15" s="96"/>
      <c r="EPG15" s="97"/>
      <c r="EPH15" s="98"/>
      <c r="EPI15" s="97"/>
      <c r="EPJ15" s="95"/>
      <c r="EPK15" s="96"/>
      <c r="EPL15" s="97"/>
      <c r="EPM15" s="98"/>
      <c r="EPN15" s="97"/>
      <c r="EPO15" s="95"/>
      <c r="EPP15" s="96"/>
      <c r="EPQ15" s="97"/>
      <c r="EPR15" s="98"/>
      <c r="EPS15" s="97"/>
      <c r="EPT15" s="95"/>
      <c r="EPU15" s="96"/>
      <c r="EPV15" s="97"/>
      <c r="EPW15" s="98"/>
      <c r="EPX15" s="97"/>
      <c r="EPY15" s="95"/>
      <c r="EPZ15" s="96"/>
      <c r="EQA15" s="97"/>
      <c r="EQB15" s="98"/>
      <c r="EQC15" s="97"/>
      <c r="EQD15" s="95"/>
      <c r="EQE15" s="96"/>
      <c r="EQF15" s="97"/>
      <c r="EQG15" s="98"/>
      <c r="EQH15" s="97"/>
      <c r="EQI15" s="95"/>
      <c r="EQJ15" s="96"/>
      <c r="EQK15" s="97"/>
      <c r="EQL15" s="98"/>
      <c r="EQM15" s="97"/>
      <c r="EQN15" s="95"/>
      <c r="EQO15" s="96"/>
      <c r="EQP15" s="97"/>
      <c r="EQQ15" s="98"/>
      <c r="EQR15" s="97"/>
      <c r="EQS15" s="95"/>
      <c r="EQT15" s="96"/>
      <c r="EQU15" s="97"/>
      <c r="EQV15" s="98"/>
      <c r="EQW15" s="97"/>
      <c r="EQX15" s="95"/>
      <c r="EQY15" s="96"/>
      <c r="EQZ15" s="97"/>
      <c r="ERA15" s="98"/>
      <c r="ERB15" s="97"/>
      <c r="ERC15" s="95"/>
      <c r="ERD15" s="96"/>
      <c r="ERE15" s="97"/>
      <c r="ERF15" s="98"/>
      <c r="ERG15" s="97"/>
      <c r="ERH15" s="95"/>
      <c r="ERI15" s="96"/>
      <c r="ERJ15" s="97"/>
      <c r="ERK15" s="98"/>
      <c r="ERL15" s="97"/>
      <c r="ERM15" s="95"/>
      <c r="ERN15" s="96"/>
      <c r="ERO15" s="97"/>
      <c r="ERP15" s="98"/>
      <c r="ERQ15" s="97"/>
      <c r="ERR15" s="95"/>
      <c r="ERS15" s="96"/>
      <c r="ERT15" s="97"/>
      <c r="ERU15" s="98"/>
      <c r="ERV15" s="97"/>
      <c r="ERW15" s="95"/>
      <c r="ERX15" s="96"/>
      <c r="ERY15" s="97"/>
      <c r="ERZ15" s="98"/>
      <c r="ESA15" s="97"/>
      <c r="ESB15" s="95"/>
      <c r="ESC15" s="96"/>
      <c r="ESD15" s="97"/>
      <c r="ESE15" s="98"/>
      <c r="ESF15" s="97"/>
      <c r="ESG15" s="95"/>
      <c r="ESH15" s="96"/>
      <c r="ESI15" s="97"/>
      <c r="ESJ15" s="98"/>
      <c r="ESK15" s="97"/>
      <c r="ESL15" s="95"/>
      <c r="ESM15" s="96"/>
      <c r="ESN15" s="97"/>
      <c r="ESO15" s="98"/>
      <c r="ESP15" s="97"/>
      <c r="ESQ15" s="95"/>
      <c r="ESR15" s="96"/>
      <c r="ESS15" s="97"/>
      <c r="EST15" s="98"/>
      <c r="ESU15" s="97"/>
      <c r="ESV15" s="95"/>
      <c r="ESW15" s="96"/>
      <c r="ESX15" s="97"/>
      <c r="ESY15" s="98"/>
      <c r="ESZ15" s="97"/>
      <c r="ETA15" s="95"/>
      <c r="ETB15" s="96"/>
      <c r="ETC15" s="97"/>
      <c r="ETD15" s="98"/>
      <c r="ETE15" s="97"/>
      <c r="ETF15" s="95"/>
      <c r="ETG15" s="96"/>
      <c r="ETH15" s="97"/>
      <c r="ETI15" s="98"/>
      <c r="ETJ15" s="97"/>
      <c r="ETK15" s="95"/>
      <c r="ETL15" s="96"/>
      <c r="ETM15" s="97"/>
      <c r="ETN15" s="98"/>
      <c r="ETO15" s="97"/>
      <c r="ETP15" s="95"/>
      <c r="ETQ15" s="96"/>
      <c r="ETR15" s="97"/>
      <c r="ETS15" s="98"/>
      <c r="ETT15" s="97"/>
      <c r="ETU15" s="95"/>
      <c r="ETV15" s="96"/>
      <c r="ETW15" s="97"/>
      <c r="ETX15" s="98"/>
      <c r="ETY15" s="97"/>
      <c r="ETZ15" s="95"/>
      <c r="EUA15" s="96"/>
      <c r="EUB15" s="97"/>
      <c r="EUC15" s="98"/>
      <c r="EUD15" s="97"/>
      <c r="EUE15" s="95"/>
      <c r="EUF15" s="96"/>
      <c r="EUG15" s="97"/>
      <c r="EUH15" s="98"/>
      <c r="EUI15" s="97"/>
      <c r="EUJ15" s="95"/>
      <c r="EUK15" s="96"/>
      <c r="EUL15" s="97"/>
      <c r="EUM15" s="98"/>
      <c r="EUN15" s="97"/>
      <c r="EUO15" s="95"/>
      <c r="EUP15" s="96"/>
      <c r="EUQ15" s="97"/>
      <c r="EUR15" s="98"/>
      <c r="EUS15" s="97"/>
      <c r="EUT15" s="95"/>
      <c r="EUU15" s="96"/>
      <c r="EUV15" s="97"/>
      <c r="EUW15" s="98"/>
      <c r="EUX15" s="97"/>
      <c r="EUY15" s="95"/>
      <c r="EUZ15" s="96"/>
      <c r="EVA15" s="97"/>
      <c r="EVB15" s="98"/>
      <c r="EVC15" s="97"/>
      <c r="EVD15" s="95"/>
      <c r="EVE15" s="96"/>
      <c r="EVF15" s="97"/>
      <c r="EVG15" s="98"/>
      <c r="EVH15" s="97"/>
      <c r="EVI15" s="95"/>
      <c r="EVJ15" s="96"/>
      <c r="EVK15" s="97"/>
      <c r="EVL15" s="98"/>
      <c r="EVM15" s="97"/>
      <c r="EVN15" s="95"/>
      <c r="EVO15" s="96"/>
      <c r="EVP15" s="97"/>
      <c r="EVQ15" s="98"/>
      <c r="EVR15" s="97"/>
      <c r="EVS15" s="95"/>
      <c r="EVT15" s="96"/>
      <c r="EVU15" s="97"/>
      <c r="EVV15" s="98"/>
      <c r="EVW15" s="97"/>
      <c r="EVX15" s="95"/>
      <c r="EVY15" s="96"/>
      <c r="EVZ15" s="97"/>
      <c r="EWA15" s="98"/>
      <c r="EWB15" s="97"/>
      <c r="EWC15" s="95"/>
      <c r="EWD15" s="96"/>
      <c r="EWE15" s="97"/>
      <c r="EWF15" s="98"/>
      <c r="EWG15" s="97"/>
      <c r="EWH15" s="95"/>
      <c r="EWI15" s="96"/>
      <c r="EWJ15" s="97"/>
      <c r="EWK15" s="98"/>
      <c r="EWL15" s="97"/>
      <c r="EWM15" s="95"/>
      <c r="EWN15" s="96"/>
      <c r="EWO15" s="97"/>
      <c r="EWP15" s="98"/>
      <c r="EWQ15" s="97"/>
      <c r="EWR15" s="95"/>
      <c r="EWS15" s="96"/>
      <c r="EWT15" s="97"/>
      <c r="EWU15" s="98"/>
      <c r="EWV15" s="97"/>
      <c r="EWW15" s="95"/>
      <c r="EWX15" s="96"/>
      <c r="EWY15" s="97"/>
      <c r="EWZ15" s="98"/>
      <c r="EXA15" s="97"/>
      <c r="EXB15" s="95"/>
      <c r="EXC15" s="96"/>
      <c r="EXD15" s="97"/>
      <c r="EXE15" s="98"/>
      <c r="EXF15" s="97"/>
      <c r="EXG15" s="95"/>
      <c r="EXH15" s="96"/>
      <c r="EXI15" s="97"/>
      <c r="EXJ15" s="98"/>
      <c r="EXK15" s="97"/>
      <c r="EXL15" s="95"/>
      <c r="EXM15" s="96"/>
      <c r="EXN15" s="97"/>
      <c r="EXO15" s="98"/>
      <c r="EXP15" s="97"/>
      <c r="EXQ15" s="95"/>
      <c r="EXR15" s="96"/>
      <c r="EXS15" s="97"/>
      <c r="EXT15" s="98"/>
      <c r="EXU15" s="97"/>
      <c r="EXV15" s="95"/>
      <c r="EXW15" s="96"/>
      <c r="EXX15" s="97"/>
      <c r="EXY15" s="98"/>
      <c r="EXZ15" s="97"/>
      <c r="EYA15" s="95"/>
      <c r="EYB15" s="96"/>
      <c r="EYC15" s="97"/>
      <c r="EYD15" s="98"/>
      <c r="EYE15" s="97"/>
      <c r="EYF15" s="95"/>
      <c r="EYG15" s="96"/>
      <c r="EYH15" s="97"/>
      <c r="EYI15" s="98"/>
      <c r="EYJ15" s="97"/>
      <c r="EYK15" s="95"/>
      <c r="EYL15" s="96"/>
      <c r="EYM15" s="97"/>
      <c r="EYN15" s="98"/>
      <c r="EYO15" s="97"/>
      <c r="EYP15" s="95"/>
      <c r="EYQ15" s="96"/>
      <c r="EYR15" s="97"/>
      <c r="EYS15" s="98"/>
      <c r="EYT15" s="97"/>
      <c r="EYU15" s="95"/>
      <c r="EYV15" s="96"/>
      <c r="EYW15" s="97"/>
      <c r="EYX15" s="98"/>
      <c r="EYY15" s="97"/>
      <c r="EYZ15" s="95"/>
      <c r="EZA15" s="96"/>
      <c r="EZB15" s="97"/>
      <c r="EZC15" s="98"/>
      <c r="EZD15" s="97"/>
      <c r="EZE15" s="95"/>
      <c r="EZF15" s="96"/>
      <c r="EZG15" s="97"/>
      <c r="EZH15" s="98"/>
      <c r="EZI15" s="97"/>
      <c r="EZJ15" s="95"/>
      <c r="EZK15" s="96"/>
      <c r="EZL15" s="97"/>
      <c r="EZM15" s="98"/>
      <c r="EZN15" s="97"/>
      <c r="EZO15" s="95"/>
      <c r="EZP15" s="96"/>
      <c r="EZQ15" s="97"/>
      <c r="EZR15" s="98"/>
      <c r="EZS15" s="97"/>
      <c r="EZT15" s="95"/>
      <c r="EZU15" s="96"/>
      <c r="EZV15" s="97"/>
      <c r="EZW15" s="98"/>
      <c r="EZX15" s="97"/>
      <c r="EZY15" s="95"/>
      <c r="EZZ15" s="96"/>
      <c r="FAA15" s="97"/>
      <c r="FAB15" s="98"/>
      <c r="FAC15" s="97"/>
      <c r="FAD15" s="95"/>
      <c r="FAE15" s="96"/>
      <c r="FAF15" s="97"/>
      <c r="FAG15" s="98"/>
      <c r="FAH15" s="97"/>
      <c r="FAI15" s="95"/>
      <c r="FAJ15" s="96"/>
      <c r="FAK15" s="97"/>
      <c r="FAL15" s="98"/>
      <c r="FAM15" s="97"/>
      <c r="FAN15" s="95"/>
      <c r="FAO15" s="96"/>
      <c r="FAP15" s="97"/>
      <c r="FAQ15" s="98"/>
      <c r="FAR15" s="97"/>
      <c r="FAS15" s="95"/>
      <c r="FAT15" s="96"/>
      <c r="FAU15" s="97"/>
      <c r="FAV15" s="98"/>
      <c r="FAW15" s="97"/>
      <c r="FAX15" s="95"/>
      <c r="FAY15" s="96"/>
      <c r="FAZ15" s="97"/>
      <c r="FBA15" s="98"/>
      <c r="FBB15" s="97"/>
      <c r="FBC15" s="95"/>
      <c r="FBD15" s="96"/>
      <c r="FBE15" s="97"/>
      <c r="FBF15" s="98"/>
      <c r="FBG15" s="97"/>
      <c r="FBH15" s="95"/>
      <c r="FBI15" s="96"/>
      <c r="FBJ15" s="97"/>
      <c r="FBK15" s="98"/>
      <c r="FBL15" s="97"/>
      <c r="FBM15" s="95"/>
      <c r="FBN15" s="96"/>
      <c r="FBO15" s="97"/>
      <c r="FBP15" s="98"/>
      <c r="FBQ15" s="97"/>
      <c r="FBR15" s="95"/>
      <c r="FBS15" s="96"/>
      <c r="FBT15" s="97"/>
      <c r="FBU15" s="98"/>
      <c r="FBV15" s="97"/>
      <c r="FBW15" s="95"/>
      <c r="FBX15" s="96"/>
      <c r="FBY15" s="97"/>
      <c r="FBZ15" s="98"/>
      <c r="FCA15" s="97"/>
      <c r="FCB15" s="95"/>
      <c r="FCC15" s="96"/>
      <c r="FCD15" s="97"/>
      <c r="FCE15" s="98"/>
      <c r="FCF15" s="97"/>
      <c r="FCG15" s="95"/>
      <c r="FCH15" s="96"/>
      <c r="FCI15" s="97"/>
      <c r="FCJ15" s="98"/>
      <c r="FCK15" s="97"/>
      <c r="FCL15" s="95"/>
      <c r="FCM15" s="96"/>
      <c r="FCN15" s="97"/>
      <c r="FCO15" s="98"/>
      <c r="FCP15" s="97"/>
      <c r="FCQ15" s="95"/>
      <c r="FCR15" s="96"/>
      <c r="FCS15" s="97"/>
      <c r="FCT15" s="98"/>
      <c r="FCU15" s="97"/>
      <c r="FCV15" s="95"/>
      <c r="FCW15" s="96"/>
      <c r="FCX15" s="97"/>
      <c r="FCY15" s="98"/>
      <c r="FCZ15" s="97"/>
      <c r="FDA15" s="95"/>
      <c r="FDB15" s="96"/>
      <c r="FDC15" s="97"/>
      <c r="FDD15" s="98"/>
      <c r="FDE15" s="97"/>
      <c r="FDF15" s="95"/>
      <c r="FDG15" s="96"/>
      <c r="FDH15" s="97"/>
      <c r="FDI15" s="98"/>
      <c r="FDJ15" s="97"/>
      <c r="FDK15" s="95"/>
      <c r="FDL15" s="96"/>
      <c r="FDM15" s="97"/>
      <c r="FDN15" s="98"/>
      <c r="FDO15" s="97"/>
      <c r="FDP15" s="95"/>
      <c r="FDQ15" s="96"/>
      <c r="FDR15" s="97"/>
      <c r="FDS15" s="98"/>
      <c r="FDT15" s="97"/>
      <c r="FDU15" s="95"/>
      <c r="FDV15" s="96"/>
      <c r="FDW15" s="97"/>
      <c r="FDX15" s="98"/>
      <c r="FDY15" s="97"/>
      <c r="FDZ15" s="95"/>
      <c r="FEA15" s="96"/>
      <c r="FEB15" s="97"/>
      <c r="FEC15" s="98"/>
      <c r="FED15" s="97"/>
      <c r="FEE15" s="95"/>
      <c r="FEF15" s="96"/>
      <c r="FEG15" s="97"/>
      <c r="FEH15" s="98"/>
      <c r="FEI15" s="97"/>
      <c r="FEJ15" s="95"/>
      <c r="FEK15" s="96"/>
      <c r="FEL15" s="97"/>
      <c r="FEM15" s="98"/>
      <c r="FEN15" s="97"/>
      <c r="FEO15" s="95"/>
      <c r="FEP15" s="96"/>
      <c r="FEQ15" s="97"/>
      <c r="FER15" s="98"/>
      <c r="FES15" s="97"/>
      <c r="FET15" s="95"/>
      <c r="FEU15" s="96"/>
      <c r="FEV15" s="97"/>
      <c r="FEW15" s="98"/>
      <c r="FEX15" s="97"/>
      <c r="FEY15" s="95"/>
      <c r="FEZ15" s="96"/>
      <c r="FFA15" s="97"/>
      <c r="FFB15" s="98"/>
      <c r="FFC15" s="97"/>
      <c r="FFD15" s="95"/>
      <c r="FFE15" s="96"/>
      <c r="FFF15" s="97"/>
      <c r="FFG15" s="98"/>
      <c r="FFH15" s="97"/>
      <c r="FFI15" s="95"/>
      <c r="FFJ15" s="96"/>
      <c r="FFK15" s="97"/>
      <c r="FFL15" s="98"/>
      <c r="FFM15" s="97"/>
      <c r="FFN15" s="95"/>
      <c r="FFO15" s="96"/>
      <c r="FFP15" s="97"/>
      <c r="FFQ15" s="98"/>
      <c r="FFR15" s="97"/>
      <c r="FFS15" s="95"/>
      <c r="FFT15" s="96"/>
      <c r="FFU15" s="97"/>
      <c r="FFV15" s="98"/>
      <c r="FFW15" s="97"/>
      <c r="FFX15" s="95"/>
      <c r="FFY15" s="96"/>
      <c r="FFZ15" s="97"/>
      <c r="FGA15" s="98"/>
      <c r="FGB15" s="97"/>
      <c r="FGC15" s="95"/>
      <c r="FGD15" s="96"/>
      <c r="FGE15" s="97"/>
      <c r="FGF15" s="98"/>
      <c r="FGG15" s="97"/>
      <c r="FGH15" s="95"/>
      <c r="FGI15" s="96"/>
      <c r="FGJ15" s="97"/>
      <c r="FGK15" s="98"/>
      <c r="FGL15" s="97"/>
      <c r="FGM15" s="95"/>
      <c r="FGN15" s="96"/>
      <c r="FGO15" s="97"/>
      <c r="FGP15" s="98"/>
      <c r="FGQ15" s="97"/>
      <c r="FGR15" s="95"/>
      <c r="FGS15" s="96"/>
      <c r="FGT15" s="97"/>
      <c r="FGU15" s="98"/>
      <c r="FGV15" s="97"/>
      <c r="FGW15" s="95"/>
      <c r="FGX15" s="96"/>
      <c r="FGY15" s="97"/>
      <c r="FGZ15" s="98"/>
      <c r="FHA15" s="97"/>
      <c r="FHB15" s="95"/>
      <c r="FHC15" s="96"/>
      <c r="FHD15" s="97"/>
      <c r="FHE15" s="98"/>
      <c r="FHF15" s="97"/>
      <c r="FHG15" s="95"/>
      <c r="FHH15" s="96"/>
      <c r="FHI15" s="97"/>
      <c r="FHJ15" s="98"/>
      <c r="FHK15" s="97"/>
      <c r="FHL15" s="95"/>
      <c r="FHM15" s="96"/>
      <c r="FHN15" s="97"/>
      <c r="FHO15" s="98"/>
      <c r="FHP15" s="97"/>
      <c r="FHQ15" s="95"/>
      <c r="FHR15" s="96"/>
      <c r="FHS15" s="97"/>
      <c r="FHT15" s="98"/>
      <c r="FHU15" s="97"/>
      <c r="FHV15" s="95"/>
      <c r="FHW15" s="96"/>
      <c r="FHX15" s="97"/>
      <c r="FHY15" s="98"/>
      <c r="FHZ15" s="97"/>
      <c r="FIA15" s="95"/>
      <c r="FIB15" s="96"/>
      <c r="FIC15" s="97"/>
      <c r="FID15" s="98"/>
      <c r="FIE15" s="97"/>
      <c r="FIF15" s="95"/>
      <c r="FIG15" s="96"/>
      <c r="FIH15" s="97"/>
      <c r="FII15" s="98"/>
      <c r="FIJ15" s="97"/>
      <c r="FIK15" s="95"/>
      <c r="FIL15" s="96"/>
      <c r="FIM15" s="97"/>
      <c r="FIN15" s="98"/>
      <c r="FIO15" s="97"/>
      <c r="FIP15" s="95"/>
      <c r="FIQ15" s="96"/>
      <c r="FIR15" s="97"/>
      <c r="FIS15" s="98"/>
      <c r="FIT15" s="97"/>
      <c r="FIU15" s="95"/>
      <c r="FIV15" s="96"/>
      <c r="FIW15" s="97"/>
      <c r="FIX15" s="98"/>
      <c r="FIY15" s="97"/>
      <c r="FIZ15" s="95"/>
      <c r="FJA15" s="96"/>
      <c r="FJB15" s="97"/>
      <c r="FJC15" s="98"/>
      <c r="FJD15" s="97"/>
      <c r="FJE15" s="95"/>
      <c r="FJF15" s="96"/>
      <c r="FJG15" s="97"/>
      <c r="FJH15" s="98"/>
      <c r="FJI15" s="97"/>
      <c r="FJJ15" s="95"/>
      <c r="FJK15" s="96"/>
      <c r="FJL15" s="97"/>
      <c r="FJM15" s="98"/>
      <c r="FJN15" s="97"/>
      <c r="FJO15" s="95"/>
      <c r="FJP15" s="96"/>
      <c r="FJQ15" s="97"/>
      <c r="FJR15" s="98"/>
      <c r="FJS15" s="97"/>
      <c r="FJT15" s="95"/>
      <c r="FJU15" s="96"/>
      <c r="FJV15" s="97"/>
      <c r="FJW15" s="98"/>
      <c r="FJX15" s="97"/>
      <c r="FJY15" s="95"/>
      <c r="FJZ15" s="96"/>
      <c r="FKA15" s="97"/>
      <c r="FKB15" s="98"/>
      <c r="FKC15" s="97"/>
      <c r="FKD15" s="95"/>
      <c r="FKE15" s="96"/>
      <c r="FKF15" s="97"/>
      <c r="FKG15" s="98"/>
      <c r="FKH15" s="97"/>
      <c r="FKI15" s="95"/>
      <c r="FKJ15" s="96"/>
      <c r="FKK15" s="97"/>
      <c r="FKL15" s="98"/>
      <c r="FKM15" s="97"/>
      <c r="FKN15" s="95"/>
      <c r="FKO15" s="96"/>
      <c r="FKP15" s="97"/>
      <c r="FKQ15" s="98"/>
      <c r="FKR15" s="97"/>
      <c r="FKS15" s="95"/>
      <c r="FKT15" s="96"/>
      <c r="FKU15" s="97"/>
      <c r="FKV15" s="98"/>
      <c r="FKW15" s="97"/>
      <c r="FKX15" s="95"/>
      <c r="FKY15" s="96"/>
      <c r="FKZ15" s="97"/>
      <c r="FLA15" s="98"/>
      <c r="FLB15" s="97"/>
      <c r="FLC15" s="95"/>
      <c r="FLD15" s="96"/>
      <c r="FLE15" s="97"/>
      <c r="FLF15" s="98"/>
      <c r="FLG15" s="97"/>
      <c r="FLH15" s="95"/>
      <c r="FLI15" s="96"/>
      <c r="FLJ15" s="97"/>
      <c r="FLK15" s="98"/>
      <c r="FLL15" s="97"/>
      <c r="FLM15" s="95"/>
      <c r="FLN15" s="96"/>
      <c r="FLO15" s="97"/>
      <c r="FLP15" s="98"/>
      <c r="FLQ15" s="97"/>
      <c r="FLR15" s="95"/>
      <c r="FLS15" s="96"/>
      <c r="FLT15" s="97"/>
      <c r="FLU15" s="98"/>
      <c r="FLV15" s="97"/>
      <c r="FLW15" s="95"/>
      <c r="FLX15" s="96"/>
      <c r="FLY15" s="97"/>
      <c r="FLZ15" s="98"/>
      <c r="FMA15" s="97"/>
      <c r="FMB15" s="95"/>
      <c r="FMC15" s="96"/>
      <c r="FMD15" s="97"/>
      <c r="FME15" s="98"/>
      <c r="FMF15" s="97"/>
      <c r="FMG15" s="95"/>
      <c r="FMH15" s="96"/>
      <c r="FMI15" s="97"/>
      <c r="FMJ15" s="98"/>
      <c r="FMK15" s="97"/>
      <c r="FML15" s="95"/>
      <c r="FMM15" s="96"/>
      <c r="FMN15" s="97"/>
      <c r="FMO15" s="98"/>
      <c r="FMP15" s="97"/>
      <c r="FMQ15" s="95"/>
      <c r="FMR15" s="96"/>
      <c r="FMS15" s="97"/>
      <c r="FMT15" s="98"/>
      <c r="FMU15" s="97"/>
      <c r="FMV15" s="95"/>
      <c r="FMW15" s="96"/>
      <c r="FMX15" s="97"/>
      <c r="FMY15" s="98"/>
      <c r="FMZ15" s="97"/>
      <c r="FNA15" s="95"/>
      <c r="FNB15" s="96"/>
      <c r="FNC15" s="97"/>
      <c r="FND15" s="98"/>
      <c r="FNE15" s="97"/>
      <c r="FNF15" s="95"/>
      <c r="FNG15" s="96"/>
      <c r="FNH15" s="97"/>
      <c r="FNI15" s="98"/>
      <c r="FNJ15" s="97"/>
      <c r="FNK15" s="95"/>
      <c r="FNL15" s="96"/>
      <c r="FNM15" s="97"/>
      <c r="FNN15" s="98"/>
      <c r="FNO15" s="97"/>
      <c r="FNP15" s="95"/>
      <c r="FNQ15" s="96"/>
      <c r="FNR15" s="97"/>
      <c r="FNS15" s="98"/>
      <c r="FNT15" s="97"/>
      <c r="FNU15" s="95"/>
      <c r="FNV15" s="96"/>
      <c r="FNW15" s="97"/>
      <c r="FNX15" s="98"/>
      <c r="FNY15" s="97"/>
      <c r="FNZ15" s="95"/>
      <c r="FOA15" s="96"/>
      <c r="FOB15" s="97"/>
      <c r="FOC15" s="98"/>
      <c r="FOD15" s="97"/>
      <c r="FOE15" s="95"/>
      <c r="FOF15" s="96"/>
      <c r="FOG15" s="97"/>
      <c r="FOH15" s="98"/>
      <c r="FOI15" s="97"/>
      <c r="FOJ15" s="95"/>
      <c r="FOK15" s="96"/>
      <c r="FOL15" s="97"/>
      <c r="FOM15" s="98"/>
      <c r="FON15" s="97"/>
      <c r="FOO15" s="95"/>
      <c r="FOP15" s="96"/>
      <c r="FOQ15" s="97"/>
      <c r="FOR15" s="98"/>
      <c r="FOS15" s="97"/>
      <c r="FOT15" s="95"/>
      <c r="FOU15" s="96"/>
      <c r="FOV15" s="97"/>
      <c r="FOW15" s="98"/>
      <c r="FOX15" s="97"/>
      <c r="FOY15" s="95"/>
      <c r="FOZ15" s="96"/>
      <c r="FPA15" s="97"/>
      <c r="FPB15" s="98"/>
      <c r="FPC15" s="97"/>
      <c r="FPD15" s="95"/>
      <c r="FPE15" s="96"/>
      <c r="FPF15" s="97"/>
      <c r="FPG15" s="98"/>
      <c r="FPH15" s="97"/>
      <c r="FPI15" s="95"/>
      <c r="FPJ15" s="96"/>
      <c r="FPK15" s="97"/>
      <c r="FPL15" s="98"/>
      <c r="FPM15" s="97"/>
      <c r="FPN15" s="95"/>
      <c r="FPO15" s="96"/>
      <c r="FPP15" s="97"/>
      <c r="FPQ15" s="98"/>
      <c r="FPR15" s="97"/>
      <c r="FPS15" s="95"/>
      <c r="FPT15" s="96"/>
      <c r="FPU15" s="97"/>
      <c r="FPV15" s="98"/>
      <c r="FPW15" s="97"/>
      <c r="FPX15" s="95"/>
      <c r="FPY15" s="96"/>
      <c r="FPZ15" s="97"/>
      <c r="FQA15" s="98"/>
      <c r="FQB15" s="97"/>
      <c r="FQC15" s="95"/>
      <c r="FQD15" s="96"/>
      <c r="FQE15" s="97"/>
      <c r="FQF15" s="98"/>
      <c r="FQG15" s="97"/>
      <c r="FQH15" s="95"/>
      <c r="FQI15" s="96"/>
      <c r="FQJ15" s="97"/>
      <c r="FQK15" s="98"/>
      <c r="FQL15" s="97"/>
      <c r="FQM15" s="95"/>
      <c r="FQN15" s="96"/>
      <c r="FQO15" s="97"/>
      <c r="FQP15" s="98"/>
      <c r="FQQ15" s="97"/>
      <c r="FQR15" s="95"/>
      <c r="FQS15" s="96"/>
      <c r="FQT15" s="97"/>
      <c r="FQU15" s="98"/>
      <c r="FQV15" s="97"/>
      <c r="FQW15" s="95"/>
      <c r="FQX15" s="96"/>
      <c r="FQY15" s="97"/>
      <c r="FQZ15" s="98"/>
      <c r="FRA15" s="97"/>
      <c r="FRB15" s="95"/>
      <c r="FRC15" s="96"/>
      <c r="FRD15" s="97"/>
      <c r="FRE15" s="98"/>
      <c r="FRF15" s="97"/>
      <c r="FRG15" s="95"/>
      <c r="FRH15" s="96"/>
      <c r="FRI15" s="97"/>
      <c r="FRJ15" s="98"/>
      <c r="FRK15" s="97"/>
      <c r="FRL15" s="95"/>
      <c r="FRM15" s="96"/>
      <c r="FRN15" s="97"/>
      <c r="FRO15" s="98"/>
      <c r="FRP15" s="97"/>
      <c r="FRQ15" s="95"/>
      <c r="FRR15" s="96"/>
      <c r="FRS15" s="97"/>
      <c r="FRT15" s="98"/>
      <c r="FRU15" s="97"/>
      <c r="FRV15" s="95"/>
      <c r="FRW15" s="96"/>
      <c r="FRX15" s="97"/>
      <c r="FRY15" s="98"/>
      <c r="FRZ15" s="97"/>
      <c r="FSA15" s="95"/>
      <c r="FSB15" s="96"/>
      <c r="FSC15" s="97"/>
      <c r="FSD15" s="98"/>
      <c r="FSE15" s="97"/>
      <c r="FSF15" s="95"/>
      <c r="FSG15" s="96"/>
      <c r="FSH15" s="97"/>
      <c r="FSI15" s="98"/>
      <c r="FSJ15" s="97"/>
      <c r="FSK15" s="95"/>
      <c r="FSL15" s="96"/>
      <c r="FSM15" s="97"/>
      <c r="FSN15" s="98"/>
      <c r="FSO15" s="97"/>
      <c r="FSP15" s="95"/>
      <c r="FSQ15" s="96"/>
      <c r="FSR15" s="97"/>
      <c r="FSS15" s="98"/>
      <c r="FST15" s="97"/>
      <c r="FSU15" s="95"/>
      <c r="FSV15" s="96"/>
      <c r="FSW15" s="97"/>
      <c r="FSX15" s="98"/>
      <c r="FSY15" s="97"/>
      <c r="FSZ15" s="95"/>
      <c r="FTA15" s="96"/>
      <c r="FTB15" s="97"/>
      <c r="FTC15" s="98"/>
      <c r="FTD15" s="97"/>
      <c r="FTE15" s="95"/>
      <c r="FTF15" s="96"/>
      <c r="FTG15" s="97"/>
      <c r="FTH15" s="98"/>
      <c r="FTI15" s="97"/>
      <c r="FTJ15" s="95"/>
      <c r="FTK15" s="96"/>
      <c r="FTL15" s="97"/>
      <c r="FTM15" s="98"/>
      <c r="FTN15" s="97"/>
      <c r="FTO15" s="95"/>
      <c r="FTP15" s="96"/>
      <c r="FTQ15" s="97"/>
      <c r="FTR15" s="98"/>
      <c r="FTS15" s="97"/>
      <c r="FTT15" s="95"/>
      <c r="FTU15" s="96"/>
      <c r="FTV15" s="97"/>
      <c r="FTW15" s="98"/>
      <c r="FTX15" s="97"/>
      <c r="FTY15" s="95"/>
      <c r="FTZ15" s="96"/>
      <c r="FUA15" s="97"/>
      <c r="FUB15" s="98"/>
      <c r="FUC15" s="97"/>
      <c r="FUD15" s="95"/>
      <c r="FUE15" s="96"/>
      <c r="FUF15" s="97"/>
      <c r="FUG15" s="98"/>
      <c r="FUH15" s="97"/>
      <c r="FUI15" s="95"/>
      <c r="FUJ15" s="96"/>
      <c r="FUK15" s="97"/>
      <c r="FUL15" s="98"/>
      <c r="FUM15" s="97"/>
      <c r="FUN15" s="95"/>
      <c r="FUO15" s="96"/>
      <c r="FUP15" s="97"/>
      <c r="FUQ15" s="98"/>
      <c r="FUR15" s="97"/>
      <c r="FUS15" s="95"/>
      <c r="FUT15" s="96"/>
      <c r="FUU15" s="97"/>
      <c r="FUV15" s="98"/>
      <c r="FUW15" s="97"/>
      <c r="FUX15" s="95"/>
      <c r="FUY15" s="96"/>
      <c r="FUZ15" s="97"/>
      <c r="FVA15" s="98"/>
      <c r="FVB15" s="97"/>
      <c r="FVC15" s="95"/>
      <c r="FVD15" s="96"/>
      <c r="FVE15" s="97"/>
      <c r="FVF15" s="98"/>
      <c r="FVG15" s="97"/>
      <c r="FVH15" s="95"/>
      <c r="FVI15" s="96"/>
      <c r="FVJ15" s="97"/>
      <c r="FVK15" s="98"/>
      <c r="FVL15" s="97"/>
      <c r="FVM15" s="95"/>
      <c r="FVN15" s="96"/>
      <c r="FVO15" s="97"/>
      <c r="FVP15" s="98"/>
      <c r="FVQ15" s="97"/>
      <c r="FVR15" s="95"/>
      <c r="FVS15" s="96"/>
      <c r="FVT15" s="97"/>
      <c r="FVU15" s="98"/>
      <c r="FVV15" s="97"/>
      <c r="FVW15" s="95"/>
      <c r="FVX15" s="96"/>
      <c r="FVY15" s="97"/>
      <c r="FVZ15" s="98"/>
      <c r="FWA15" s="97"/>
      <c r="FWB15" s="95"/>
      <c r="FWC15" s="96"/>
      <c r="FWD15" s="97"/>
      <c r="FWE15" s="98"/>
      <c r="FWF15" s="97"/>
      <c r="FWG15" s="95"/>
      <c r="FWH15" s="96"/>
      <c r="FWI15" s="97"/>
      <c r="FWJ15" s="98"/>
      <c r="FWK15" s="97"/>
      <c r="FWL15" s="95"/>
      <c r="FWM15" s="96"/>
      <c r="FWN15" s="97"/>
      <c r="FWO15" s="98"/>
      <c r="FWP15" s="97"/>
      <c r="FWQ15" s="95"/>
      <c r="FWR15" s="96"/>
      <c r="FWS15" s="97"/>
      <c r="FWT15" s="98"/>
      <c r="FWU15" s="97"/>
      <c r="FWV15" s="95"/>
      <c r="FWW15" s="96"/>
      <c r="FWX15" s="97"/>
      <c r="FWY15" s="98"/>
      <c r="FWZ15" s="97"/>
      <c r="FXA15" s="95"/>
      <c r="FXB15" s="96"/>
      <c r="FXC15" s="97"/>
      <c r="FXD15" s="98"/>
      <c r="FXE15" s="97"/>
      <c r="FXF15" s="95"/>
      <c r="FXG15" s="96"/>
      <c r="FXH15" s="97"/>
      <c r="FXI15" s="98"/>
      <c r="FXJ15" s="97"/>
      <c r="FXK15" s="95"/>
      <c r="FXL15" s="96"/>
      <c r="FXM15" s="97"/>
      <c r="FXN15" s="98"/>
      <c r="FXO15" s="97"/>
      <c r="FXP15" s="95"/>
      <c r="FXQ15" s="96"/>
      <c r="FXR15" s="97"/>
      <c r="FXS15" s="98"/>
      <c r="FXT15" s="97"/>
      <c r="FXU15" s="95"/>
      <c r="FXV15" s="96"/>
      <c r="FXW15" s="97"/>
      <c r="FXX15" s="98"/>
      <c r="FXY15" s="97"/>
      <c r="FXZ15" s="95"/>
      <c r="FYA15" s="96"/>
      <c r="FYB15" s="97"/>
      <c r="FYC15" s="98"/>
      <c r="FYD15" s="97"/>
      <c r="FYE15" s="95"/>
      <c r="FYF15" s="96"/>
      <c r="FYG15" s="97"/>
      <c r="FYH15" s="98"/>
      <c r="FYI15" s="97"/>
      <c r="FYJ15" s="95"/>
      <c r="FYK15" s="96"/>
      <c r="FYL15" s="97"/>
      <c r="FYM15" s="98"/>
      <c r="FYN15" s="97"/>
      <c r="FYO15" s="95"/>
      <c r="FYP15" s="96"/>
      <c r="FYQ15" s="97"/>
      <c r="FYR15" s="98"/>
      <c r="FYS15" s="97"/>
      <c r="FYT15" s="95"/>
      <c r="FYU15" s="96"/>
      <c r="FYV15" s="97"/>
      <c r="FYW15" s="98"/>
      <c r="FYX15" s="97"/>
      <c r="FYY15" s="95"/>
      <c r="FYZ15" s="96"/>
      <c r="FZA15" s="97"/>
      <c r="FZB15" s="98"/>
      <c r="FZC15" s="97"/>
      <c r="FZD15" s="95"/>
      <c r="FZE15" s="96"/>
      <c r="FZF15" s="97"/>
      <c r="FZG15" s="98"/>
      <c r="FZH15" s="97"/>
      <c r="FZI15" s="95"/>
      <c r="FZJ15" s="96"/>
      <c r="FZK15" s="97"/>
      <c r="FZL15" s="98"/>
      <c r="FZM15" s="97"/>
      <c r="FZN15" s="95"/>
      <c r="FZO15" s="96"/>
      <c r="FZP15" s="97"/>
      <c r="FZQ15" s="98"/>
      <c r="FZR15" s="97"/>
      <c r="FZS15" s="95"/>
      <c r="FZT15" s="96"/>
      <c r="FZU15" s="97"/>
      <c r="FZV15" s="98"/>
      <c r="FZW15" s="97"/>
      <c r="FZX15" s="95"/>
      <c r="FZY15" s="96"/>
      <c r="FZZ15" s="97"/>
      <c r="GAA15" s="98"/>
      <c r="GAB15" s="97"/>
      <c r="GAC15" s="95"/>
      <c r="GAD15" s="96"/>
      <c r="GAE15" s="97"/>
      <c r="GAF15" s="98"/>
      <c r="GAG15" s="97"/>
      <c r="GAH15" s="95"/>
      <c r="GAI15" s="96"/>
      <c r="GAJ15" s="97"/>
      <c r="GAK15" s="98"/>
      <c r="GAL15" s="97"/>
      <c r="GAM15" s="95"/>
      <c r="GAN15" s="96"/>
      <c r="GAO15" s="97"/>
      <c r="GAP15" s="98"/>
      <c r="GAQ15" s="97"/>
      <c r="GAR15" s="95"/>
      <c r="GAS15" s="96"/>
      <c r="GAT15" s="97"/>
      <c r="GAU15" s="98"/>
      <c r="GAV15" s="97"/>
      <c r="GAW15" s="95"/>
      <c r="GAX15" s="96"/>
      <c r="GAY15" s="97"/>
      <c r="GAZ15" s="98"/>
      <c r="GBA15" s="97"/>
      <c r="GBB15" s="95"/>
      <c r="GBC15" s="96"/>
      <c r="GBD15" s="97"/>
      <c r="GBE15" s="98"/>
      <c r="GBF15" s="97"/>
      <c r="GBG15" s="95"/>
      <c r="GBH15" s="96"/>
      <c r="GBI15" s="97"/>
      <c r="GBJ15" s="98"/>
      <c r="GBK15" s="97"/>
      <c r="GBL15" s="95"/>
      <c r="GBM15" s="96"/>
      <c r="GBN15" s="97"/>
      <c r="GBO15" s="98"/>
      <c r="GBP15" s="97"/>
      <c r="GBQ15" s="95"/>
      <c r="GBR15" s="96"/>
      <c r="GBS15" s="97"/>
      <c r="GBT15" s="98"/>
      <c r="GBU15" s="97"/>
      <c r="GBV15" s="95"/>
      <c r="GBW15" s="96"/>
      <c r="GBX15" s="97"/>
      <c r="GBY15" s="98"/>
      <c r="GBZ15" s="97"/>
      <c r="GCA15" s="95"/>
      <c r="GCB15" s="96"/>
      <c r="GCC15" s="97"/>
      <c r="GCD15" s="98"/>
      <c r="GCE15" s="97"/>
      <c r="GCF15" s="95"/>
      <c r="GCG15" s="96"/>
      <c r="GCH15" s="97"/>
      <c r="GCI15" s="98"/>
      <c r="GCJ15" s="97"/>
      <c r="GCK15" s="95"/>
      <c r="GCL15" s="96"/>
      <c r="GCM15" s="97"/>
      <c r="GCN15" s="98"/>
      <c r="GCO15" s="97"/>
      <c r="GCP15" s="95"/>
      <c r="GCQ15" s="96"/>
      <c r="GCR15" s="97"/>
      <c r="GCS15" s="98"/>
      <c r="GCT15" s="97"/>
      <c r="GCU15" s="95"/>
      <c r="GCV15" s="96"/>
      <c r="GCW15" s="97"/>
      <c r="GCX15" s="98"/>
      <c r="GCY15" s="97"/>
      <c r="GCZ15" s="95"/>
      <c r="GDA15" s="96"/>
      <c r="GDB15" s="97"/>
      <c r="GDC15" s="98"/>
      <c r="GDD15" s="97"/>
      <c r="GDE15" s="95"/>
      <c r="GDF15" s="96"/>
      <c r="GDG15" s="97"/>
      <c r="GDH15" s="98"/>
      <c r="GDI15" s="97"/>
      <c r="GDJ15" s="95"/>
      <c r="GDK15" s="96"/>
      <c r="GDL15" s="97"/>
      <c r="GDM15" s="98"/>
      <c r="GDN15" s="97"/>
      <c r="GDO15" s="95"/>
      <c r="GDP15" s="96"/>
      <c r="GDQ15" s="97"/>
      <c r="GDR15" s="98"/>
      <c r="GDS15" s="97"/>
      <c r="GDT15" s="95"/>
      <c r="GDU15" s="96"/>
      <c r="GDV15" s="97"/>
      <c r="GDW15" s="98"/>
      <c r="GDX15" s="97"/>
      <c r="GDY15" s="95"/>
      <c r="GDZ15" s="96"/>
      <c r="GEA15" s="97"/>
      <c r="GEB15" s="98"/>
      <c r="GEC15" s="97"/>
      <c r="GED15" s="95"/>
      <c r="GEE15" s="96"/>
      <c r="GEF15" s="97"/>
      <c r="GEG15" s="98"/>
      <c r="GEH15" s="97"/>
      <c r="GEI15" s="95"/>
      <c r="GEJ15" s="96"/>
      <c r="GEK15" s="97"/>
      <c r="GEL15" s="98"/>
      <c r="GEM15" s="97"/>
      <c r="GEN15" s="95"/>
      <c r="GEO15" s="96"/>
      <c r="GEP15" s="97"/>
      <c r="GEQ15" s="98"/>
      <c r="GER15" s="97"/>
      <c r="GES15" s="95"/>
      <c r="GET15" s="96"/>
      <c r="GEU15" s="97"/>
      <c r="GEV15" s="98"/>
      <c r="GEW15" s="97"/>
      <c r="GEX15" s="95"/>
      <c r="GEY15" s="96"/>
      <c r="GEZ15" s="97"/>
      <c r="GFA15" s="98"/>
      <c r="GFB15" s="97"/>
      <c r="GFC15" s="95"/>
      <c r="GFD15" s="96"/>
      <c r="GFE15" s="97"/>
      <c r="GFF15" s="98"/>
      <c r="GFG15" s="97"/>
      <c r="GFH15" s="95"/>
      <c r="GFI15" s="96"/>
      <c r="GFJ15" s="97"/>
      <c r="GFK15" s="98"/>
      <c r="GFL15" s="97"/>
      <c r="GFM15" s="95"/>
      <c r="GFN15" s="96"/>
      <c r="GFO15" s="97"/>
      <c r="GFP15" s="98"/>
      <c r="GFQ15" s="97"/>
      <c r="GFR15" s="95"/>
      <c r="GFS15" s="96"/>
      <c r="GFT15" s="97"/>
      <c r="GFU15" s="98"/>
      <c r="GFV15" s="97"/>
      <c r="GFW15" s="95"/>
      <c r="GFX15" s="96"/>
      <c r="GFY15" s="97"/>
      <c r="GFZ15" s="98"/>
      <c r="GGA15" s="97"/>
      <c r="GGB15" s="95"/>
      <c r="GGC15" s="96"/>
      <c r="GGD15" s="97"/>
      <c r="GGE15" s="98"/>
      <c r="GGF15" s="97"/>
      <c r="GGG15" s="95"/>
      <c r="GGH15" s="96"/>
      <c r="GGI15" s="97"/>
      <c r="GGJ15" s="98"/>
      <c r="GGK15" s="97"/>
      <c r="GGL15" s="95"/>
      <c r="GGM15" s="96"/>
      <c r="GGN15" s="97"/>
      <c r="GGO15" s="98"/>
      <c r="GGP15" s="97"/>
      <c r="GGQ15" s="95"/>
      <c r="GGR15" s="96"/>
      <c r="GGS15" s="97"/>
      <c r="GGT15" s="98"/>
      <c r="GGU15" s="97"/>
      <c r="GGV15" s="95"/>
      <c r="GGW15" s="96"/>
      <c r="GGX15" s="97"/>
      <c r="GGY15" s="98"/>
      <c r="GGZ15" s="97"/>
      <c r="GHA15" s="95"/>
      <c r="GHB15" s="96"/>
      <c r="GHC15" s="97"/>
      <c r="GHD15" s="98"/>
      <c r="GHE15" s="97"/>
      <c r="GHF15" s="95"/>
      <c r="GHG15" s="96"/>
      <c r="GHH15" s="97"/>
      <c r="GHI15" s="98"/>
      <c r="GHJ15" s="97"/>
      <c r="GHK15" s="95"/>
      <c r="GHL15" s="96"/>
      <c r="GHM15" s="97"/>
      <c r="GHN15" s="98"/>
      <c r="GHO15" s="97"/>
      <c r="GHP15" s="95"/>
      <c r="GHQ15" s="96"/>
      <c r="GHR15" s="97"/>
      <c r="GHS15" s="98"/>
      <c r="GHT15" s="97"/>
      <c r="GHU15" s="95"/>
      <c r="GHV15" s="96"/>
      <c r="GHW15" s="97"/>
      <c r="GHX15" s="98"/>
      <c r="GHY15" s="97"/>
      <c r="GHZ15" s="95"/>
      <c r="GIA15" s="96"/>
      <c r="GIB15" s="97"/>
      <c r="GIC15" s="98"/>
      <c r="GID15" s="97"/>
      <c r="GIE15" s="95"/>
      <c r="GIF15" s="96"/>
      <c r="GIG15" s="97"/>
      <c r="GIH15" s="98"/>
      <c r="GII15" s="97"/>
      <c r="GIJ15" s="95"/>
      <c r="GIK15" s="96"/>
      <c r="GIL15" s="97"/>
      <c r="GIM15" s="98"/>
      <c r="GIN15" s="97"/>
      <c r="GIO15" s="95"/>
      <c r="GIP15" s="96"/>
      <c r="GIQ15" s="97"/>
      <c r="GIR15" s="98"/>
      <c r="GIS15" s="97"/>
      <c r="GIT15" s="95"/>
      <c r="GIU15" s="96"/>
      <c r="GIV15" s="97"/>
      <c r="GIW15" s="98"/>
      <c r="GIX15" s="97"/>
      <c r="GIY15" s="95"/>
      <c r="GIZ15" s="96"/>
      <c r="GJA15" s="97"/>
      <c r="GJB15" s="98"/>
      <c r="GJC15" s="97"/>
      <c r="GJD15" s="95"/>
      <c r="GJE15" s="96"/>
      <c r="GJF15" s="97"/>
      <c r="GJG15" s="98"/>
      <c r="GJH15" s="97"/>
      <c r="GJI15" s="95"/>
      <c r="GJJ15" s="96"/>
      <c r="GJK15" s="97"/>
      <c r="GJL15" s="98"/>
      <c r="GJM15" s="97"/>
      <c r="GJN15" s="95"/>
      <c r="GJO15" s="96"/>
      <c r="GJP15" s="97"/>
      <c r="GJQ15" s="98"/>
      <c r="GJR15" s="97"/>
      <c r="GJS15" s="95"/>
      <c r="GJT15" s="96"/>
      <c r="GJU15" s="97"/>
      <c r="GJV15" s="98"/>
      <c r="GJW15" s="97"/>
      <c r="GJX15" s="95"/>
      <c r="GJY15" s="96"/>
      <c r="GJZ15" s="97"/>
      <c r="GKA15" s="98"/>
      <c r="GKB15" s="97"/>
      <c r="GKC15" s="95"/>
      <c r="GKD15" s="96"/>
      <c r="GKE15" s="97"/>
      <c r="GKF15" s="98"/>
      <c r="GKG15" s="97"/>
      <c r="GKH15" s="95"/>
      <c r="GKI15" s="96"/>
      <c r="GKJ15" s="97"/>
      <c r="GKK15" s="98"/>
      <c r="GKL15" s="97"/>
      <c r="GKM15" s="95"/>
      <c r="GKN15" s="96"/>
      <c r="GKO15" s="97"/>
      <c r="GKP15" s="98"/>
      <c r="GKQ15" s="97"/>
      <c r="GKR15" s="95"/>
      <c r="GKS15" s="96"/>
      <c r="GKT15" s="97"/>
      <c r="GKU15" s="98"/>
      <c r="GKV15" s="97"/>
      <c r="GKW15" s="95"/>
      <c r="GKX15" s="96"/>
      <c r="GKY15" s="97"/>
      <c r="GKZ15" s="98"/>
      <c r="GLA15" s="97"/>
      <c r="GLB15" s="95"/>
      <c r="GLC15" s="96"/>
      <c r="GLD15" s="97"/>
      <c r="GLE15" s="98"/>
      <c r="GLF15" s="97"/>
      <c r="GLG15" s="95"/>
      <c r="GLH15" s="96"/>
      <c r="GLI15" s="97"/>
      <c r="GLJ15" s="98"/>
      <c r="GLK15" s="97"/>
      <c r="GLL15" s="95"/>
      <c r="GLM15" s="96"/>
      <c r="GLN15" s="97"/>
      <c r="GLO15" s="98"/>
      <c r="GLP15" s="97"/>
      <c r="GLQ15" s="95"/>
      <c r="GLR15" s="96"/>
      <c r="GLS15" s="97"/>
      <c r="GLT15" s="98"/>
      <c r="GLU15" s="97"/>
      <c r="GLV15" s="95"/>
      <c r="GLW15" s="96"/>
      <c r="GLX15" s="97"/>
      <c r="GLY15" s="98"/>
      <c r="GLZ15" s="97"/>
      <c r="GMA15" s="95"/>
      <c r="GMB15" s="96"/>
      <c r="GMC15" s="97"/>
      <c r="GMD15" s="98"/>
      <c r="GME15" s="97"/>
      <c r="GMF15" s="95"/>
      <c r="GMG15" s="96"/>
      <c r="GMH15" s="97"/>
      <c r="GMI15" s="98"/>
      <c r="GMJ15" s="97"/>
      <c r="GMK15" s="95"/>
      <c r="GML15" s="96"/>
      <c r="GMM15" s="97"/>
      <c r="GMN15" s="98"/>
      <c r="GMO15" s="97"/>
      <c r="GMP15" s="95"/>
      <c r="GMQ15" s="96"/>
      <c r="GMR15" s="97"/>
      <c r="GMS15" s="98"/>
      <c r="GMT15" s="97"/>
      <c r="GMU15" s="95"/>
      <c r="GMV15" s="96"/>
      <c r="GMW15" s="97"/>
      <c r="GMX15" s="98"/>
      <c r="GMY15" s="97"/>
      <c r="GMZ15" s="95"/>
      <c r="GNA15" s="96"/>
      <c r="GNB15" s="97"/>
      <c r="GNC15" s="98"/>
      <c r="GND15" s="97"/>
      <c r="GNE15" s="95"/>
      <c r="GNF15" s="96"/>
      <c r="GNG15" s="97"/>
      <c r="GNH15" s="98"/>
      <c r="GNI15" s="97"/>
      <c r="GNJ15" s="95"/>
      <c r="GNK15" s="96"/>
      <c r="GNL15" s="97"/>
      <c r="GNM15" s="98"/>
      <c r="GNN15" s="97"/>
      <c r="GNO15" s="95"/>
      <c r="GNP15" s="96"/>
      <c r="GNQ15" s="97"/>
      <c r="GNR15" s="98"/>
      <c r="GNS15" s="97"/>
      <c r="GNT15" s="95"/>
      <c r="GNU15" s="96"/>
      <c r="GNV15" s="97"/>
      <c r="GNW15" s="98"/>
      <c r="GNX15" s="97"/>
      <c r="GNY15" s="95"/>
      <c r="GNZ15" s="96"/>
      <c r="GOA15" s="97"/>
      <c r="GOB15" s="98"/>
      <c r="GOC15" s="97"/>
      <c r="GOD15" s="95"/>
      <c r="GOE15" s="96"/>
      <c r="GOF15" s="97"/>
      <c r="GOG15" s="98"/>
      <c r="GOH15" s="97"/>
      <c r="GOI15" s="95"/>
      <c r="GOJ15" s="96"/>
      <c r="GOK15" s="97"/>
      <c r="GOL15" s="98"/>
      <c r="GOM15" s="97"/>
      <c r="GON15" s="95"/>
      <c r="GOO15" s="96"/>
      <c r="GOP15" s="97"/>
      <c r="GOQ15" s="98"/>
      <c r="GOR15" s="97"/>
      <c r="GOS15" s="95"/>
      <c r="GOT15" s="96"/>
      <c r="GOU15" s="97"/>
      <c r="GOV15" s="98"/>
      <c r="GOW15" s="97"/>
      <c r="GOX15" s="95"/>
      <c r="GOY15" s="96"/>
      <c r="GOZ15" s="97"/>
      <c r="GPA15" s="98"/>
      <c r="GPB15" s="97"/>
      <c r="GPC15" s="95"/>
      <c r="GPD15" s="96"/>
      <c r="GPE15" s="97"/>
      <c r="GPF15" s="98"/>
      <c r="GPG15" s="97"/>
      <c r="GPH15" s="95"/>
      <c r="GPI15" s="96"/>
      <c r="GPJ15" s="97"/>
      <c r="GPK15" s="98"/>
      <c r="GPL15" s="97"/>
      <c r="GPM15" s="95"/>
      <c r="GPN15" s="96"/>
      <c r="GPO15" s="97"/>
      <c r="GPP15" s="98"/>
      <c r="GPQ15" s="97"/>
      <c r="GPR15" s="95"/>
      <c r="GPS15" s="96"/>
      <c r="GPT15" s="97"/>
      <c r="GPU15" s="98"/>
      <c r="GPV15" s="97"/>
      <c r="GPW15" s="95"/>
      <c r="GPX15" s="96"/>
      <c r="GPY15" s="97"/>
      <c r="GPZ15" s="98"/>
      <c r="GQA15" s="97"/>
      <c r="GQB15" s="95"/>
      <c r="GQC15" s="96"/>
      <c r="GQD15" s="97"/>
      <c r="GQE15" s="98"/>
      <c r="GQF15" s="97"/>
      <c r="GQG15" s="95"/>
      <c r="GQH15" s="96"/>
      <c r="GQI15" s="97"/>
      <c r="GQJ15" s="98"/>
      <c r="GQK15" s="97"/>
      <c r="GQL15" s="95"/>
      <c r="GQM15" s="96"/>
      <c r="GQN15" s="97"/>
      <c r="GQO15" s="98"/>
      <c r="GQP15" s="97"/>
      <c r="GQQ15" s="95"/>
      <c r="GQR15" s="96"/>
      <c r="GQS15" s="97"/>
      <c r="GQT15" s="98"/>
      <c r="GQU15" s="97"/>
      <c r="GQV15" s="95"/>
      <c r="GQW15" s="96"/>
      <c r="GQX15" s="97"/>
      <c r="GQY15" s="98"/>
      <c r="GQZ15" s="97"/>
      <c r="GRA15" s="95"/>
      <c r="GRB15" s="96"/>
      <c r="GRC15" s="97"/>
      <c r="GRD15" s="98"/>
      <c r="GRE15" s="97"/>
      <c r="GRF15" s="95"/>
      <c r="GRG15" s="96"/>
      <c r="GRH15" s="97"/>
      <c r="GRI15" s="98"/>
      <c r="GRJ15" s="97"/>
      <c r="GRK15" s="95"/>
      <c r="GRL15" s="96"/>
      <c r="GRM15" s="97"/>
      <c r="GRN15" s="98"/>
      <c r="GRO15" s="97"/>
      <c r="GRP15" s="95"/>
      <c r="GRQ15" s="96"/>
      <c r="GRR15" s="97"/>
      <c r="GRS15" s="98"/>
      <c r="GRT15" s="97"/>
      <c r="GRU15" s="95"/>
      <c r="GRV15" s="96"/>
      <c r="GRW15" s="97"/>
      <c r="GRX15" s="98"/>
      <c r="GRY15" s="97"/>
      <c r="GRZ15" s="95"/>
      <c r="GSA15" s="96"/>
      <c r="GSB15" s="97"/>
      <c r="GSC15" s="98"/>
      <c r="GSD15" s="97"/>
      <c r="GSE15" s="95"/>
      <c r="GSF15" s="96"/>
      <c r="GSG15" s="97"/>
      <c r="GSH15" s="98"/>
      <c r="GSI15" s="97"/>
      <c r="GSJ15" s="95"/>
      <c r="GSK15" s="96"/>
      <c r="GSL15" s="97"/>
      <c r="GSM15" s="98"/>
      <c r="GSN15" s="97"/>
      <c r="GSO15" s="95"/>
      <c r="GSP15" s="96"/>
      <c r="GSQ15" s="97"/>
      <c r="GSR15" s="98"/>
      <c r="GSS15" s="97"/>
      <c r="GST15" s="95"/>
      <c r="GSU15" s="96"/>
      <c r="GSV15" s="97"/>
      <c r="GSW15" s="98"/>
      <c r="GSX15" s="97"/>
      <c r="GSY15" s="95"/>
      <c r="GSZ15" s="96"/>
      <c r="GTA15" s="97"/>
      <c r="GTB15" s="98"/>
      <c r="GTC15" s="97"/>
      <c r="GTD15" s="95"/>
      <c r="GTE15" s="96"/>
      <c r="GTF15" s="97"/>
      <c r="GTG15" s="98"/>
      <c r="GTH15" s="97"/>
      <c r="GTI15" s="95"/>
      <c r="GTJ15" s="96"/>
      <c r="GTK15" s="97"/>
      <c r="GTL15" s="98"/>
      <c r="GTM15" s="97"/>
      <c r="GTN15" s="95"/>
      <c r="GTO15" s="96"/>
      <c r="GTP15" s="97"/>
      <c r="GTQ15" s="98"/>
      <c r="GTR15" s="97"/>
      <c r="GTS15" s="95"/>
      <c r="GTT15" s="96"/>
      <c r="GTU15" s="97"/>
      <c r="GTV15" s="98"/>
      <c r="GTW15" s="97"/>
      <c r="GTX15" s="95"/>
      <c r="GTY15" s="96"/>
      <c r="GTZ15" s="97"/>
      <c r="GUA15" s="98"/>
      <c r="GUB15" s="97"/>
      <c r="GUC15" s="95"/>
      <c r="GUD15" s="96"/>
      <c r="GUE15" s="97"/>
      <c r="GUF15" s="98"/>
      <c r="GUG15" s="97"/>
      <c r="GUH15" s="95"/>
      <c r="GUI15" s="96"/>
      <c r="GUJ15" s="97"/>
      <c r="GUK15" s="98"/>
      <c r="GUL15" s="97"/>
      <c r="GUM15" s="95"/>
      <c r="GUN15" s="96"/>
      <c r="GUO15" s="97"/>
      <c r="GUP15" s="98"/>
      <c r="GUQ15" s="97"/>
      <c r="GUR15" s="95"/>
      <c r="GUS15" s="96"/>
      <c r="GUT15" s="97"/>
      <c r="GUU15" s="98"/>
      <c r="GUV15" s="97"/>
      <c r="GUW15" s="95"/>
      <c r="GUX15" s="96"/>
      <c r="GUY15" s="97"/>
      <c r="GUZ15" s="98"/>
      <c r="GVA15" s="97"/>
      <c r="GVB15" s="95"/>
      <c r="GVC15" s="96"/>
      <c r="GVD15" s="97"/>
      <c r="GVE15" s="98"/>
      <c r="GVF15" s="97"/>
      <c r="GVG15" s="95"/>
      <c r="GVH15" s="96"/>
      <c r="GVI15" s="97"/>
      <c r="GVJ15" s="98"/>
      <c r="GVK15" s="97"/>
      <c r="GVL15" s="95"/>
      <c r="GVM15" s="96"/>
      <c r="GVN15" s="97"/>
      <c r="GVO15" s="98"/>
      <c r="GVP15" s="97"/>
      <c r="GVQ15" s="95"/>
      <c r="GVR15" s="96"/>
      <c r="GVS15" s="97"/>
      <c r="GVT15" s="98"/>
      <c r="GVU15" s="97"/>
      <c r="GVV15" s="95"/>
      <c r="GVW15" s="96"/>
      <c r="GVX15" s="97"/>
      <c r="GVY15" s="98"/>
      <c r="GVZ15" s="97"/>
      <c r="GWA15" s="95"/>
      <c r="GWB15" s="96"/>
      <c r="GWC15" s="97"/>
      <c r="GWD15" s="98"/>
      <c r="GWE15" s="97"/>
      <c r="GWF15" s="95"/>
      <c r="GWG15" s="96"/>
      <c r="GWH15" s="97"/>
      <c r="GWI15" s="98"/>
      <c r="GWJ15" s="97"/>
      <c r="GWK15" s="95"/>
      <c r="GWL15" s="96"/>
      <c r="GWM15" s="97"/>
      <c r="GWN15" s="98"/>
      <c r="GWO15" s="97"/>
      <c r="GWP15" s="95"/>
      <c r="GWQ15" s="96"/>
      <c r="GWR15" s="97"/>
      <c r="GWS15" s="98"/>
      <c r="GWT15" s="97"/>
      <c r="GWU15" s="95"/>
      <c r="GWV15" s="96"/>
      <c r="GWW15" s="97"/>
      <c r="GWX15" s="98"/>
      <c r="GWY15" s="97"/>
      <c r="GWZ15" s="95"/>
      <c r="GXA15" s="96"/>
      <c r="GXB15" s="97"/>
      <c r="GXC15" s="98"/>
      <c r="GXD15" s="97"/>
      <c r="GXE15" s="95"/>
      <c r="GXF15" s="96"/>
      <c r="GXG15" s="97"/>
      <c r="GXH15" s="98"/>
      <c r="GXI15" s="97"/>
      <c r="GXJ15" s="95"/>
      <c r="GXK15" s="96"/>
      <c r="GXL15" s="97"/>
      <c r="GXM15" s="98"/>
      <c r="GXN15" s="97"/>
      <c r="GXO15" s="95"/>
      <c r="GXP15" s="96"/>
      <c r="GXQ15" s="97"/>
      <c r="GXR15" s="98"/>
      <c r="GXS15" s="97"/>
      <c r="GXT15" s="95"/>
      <c r="GXU15" s="96"/>
      <c r="GXV15" s="97"/>
      <c r="GXW15" s="98"/>
      <c r="GXX15" s="97"/>
      <c r="GXY15" s="95"/>
      <c r="GXZ15" s="96"/>
      <c r="GYA15" s="97"/>
      <c r="GYB15" s="98"/>
      <c r="GYC15" s="97"/>
      <c r="GYD15" s="95"/>
      <c r="GYE15" s="96"/>
      <c r="GYF15" s="97"/>
      <c r="GYG15" s="98"/>
      <c r="GYH15" s="97"/>
      <c r="GYI15" s="95"/>
      <c r="GYJ15" s="96"/>
      <c r="GYK15" s="97"/>
      <c r="GYL15" s="98"/>
      <c r="GYM15" s="97"/>
      <c r="GYN15" s="95"/>
      <c r="GYO15" s="96"/>
      <c r="GYP15" s="97"/>
      <c r="GYQ15" s="98"/>
      <c r="GYR15" s="97"/>
      <c r="GYS15" s="95"/>
      <c r="GYT15" s="96"/>
      <c r="GYU15" s="97"/>
      <c r="GYV15" s="98"/>
      <c r="GYW15" s="97"/>
      <c r="GYX15" s="95"/>
      <c r="GYY15" s="96"/>
      <c r="GYZ15" s="97"/>
      <c r="GZA15" s="98"/>
      <c r="GZB15" s="97"/>
      <c r="GZC15" s="95"/>
      <c r="GZD15" s="96"/>
      <c r="GZE15" s="97"/>
      <c r="GZF15" s="98"/>
      <c r="GZG15" s="97"/>
      <c r="GZH15" s="95"/>
      <c r="GZI15" s="96"/>
      <c r="GZJ15" s="97"/>
      <c r="GZK15" s="98"/>
      <c r="GZL15" s="97"/>
      <c r="GZM15" s="95"/>
      <c r="GZN15" s="96"/>
      <c r="GZO15" s="97"/>
      <c r="GZP15" s="98"/>
      <c r="GZQ15" s="97"/>
      <c r="GZR15" s="95"/>
      <c r="GZS15" s="96"/>
      <c r="GZT15" s="97"/>
      <c r="GZU15" s="98"/>
      <c r="GZV15" s="97"/>
      <c r="GZW15" s="95"/>
      <c r="GZX15" s="96"/>
      <c r="GZY15" s="97"/>
      <c r="GZZ15" s="98"/>
      <c r="HAA15" s="97"/>
      <c r="HAB15" s="95"/>
      <c r="HAC15" s="96"/>
      <c r="HAD15" s="97"/>
      <c r="HAE15" s="98"/>
      <c r="HAF15" s="97"/>
      <c r="HAG15" s="95"/>
      <c r="HAH15" s="96"/>
      <c r="HAI15" s="97"/>
      <c r="HAJ15" s="98"/>
      <c r="HAK15" s="97"/>
      <c r="HAL15" s="95"/>
      <c r="HAM15" s="96"/>
      <c r="HAN15" s="97"/>
      <c r="HAO15" s="98"/>
      <c r="HAP15" s="97"/>
      <c r="HAQ15" s="95"/>
      <c r="HAR15" s="96"/>
      <c r="HAS15" s="97"/>
      <c r="HAT15" s="98"/>
      <c r="HAU15" s="97"/>
      <c r="HAV15" s="95"/>
      <c r="HAW15" s="96"/>
      <c r="HAX15" s="97"/>
      <c r="HAY15" s="98"/>
      <c r="HAZ15" s="97"/>
      <c r="HBA15" s="95"/>
      <c r="HBB15" s="96"/>
      <c r="HBC15" s="97"/>
      <c r="HBD15" s="98"/>
      <c r="HBE15" s="97"/>
      <c r="HBF15" s="95"/>
      <c r="HBG15" s="96"/>
      <c r="HBH15" s="97"/>
      <c r="HBI15" s="98"/>
      <c r="HBJ15" s="97"/>
      <c r="HBK15" s="95"/>
      <c r="HBL15" s="96"/>
      <c r="HBM15" s="97"/>
      <c r="HBN15" s="98"/>
      <c r="HBO15" s="97"/>
      <c r="HBP15" s="95"/>
      <c r="HBQ15" s="96"/>
      <c r="HBR15" s="97"/>
      <c r="HBS15" s="98"/>
      <c r="HBT15" s="97"/>
      <c r="HBU15" s="95"/>
      <c r="HBV15" s="96"/>
      <c r="HBW15" s="97"/>
      <c r="HBX15" s="98"/>
      <c r="HBY15" s="97"/>
      <c r="HBZ15" s="95"/>
      <c r="HCA15" s="96"/>
      <c r="HCB15" s="97"/>
      <c r="HCC15" s="98"/>
      <c r="HCD15" s="97"/>
      <c r="HCE15" s="95"/>
      <c r="HCF15" s="96"/>
      <c r="HCG15" s="97"/>
      <c r="HCH15" s="98"/>
      <c r="HCI15" s="97"/>
      <c r="HCJ15" s="95"/>
      <c r="HCK15" s="96"/>
      <c r="HCL15" s="97"/>
      <c r="HCM15" s="98"/>
      <c r="HCN15" s="97"/>
      <c r="HCO15" s="95"/>
      <c r="HCP15" s="96"/>
      <c r="HCQ15" s="97"/>
      <c r="HCR15" s="98"/>
      <c r="HCS15" s="97"/>
      <c r="HCT15" s="95"/>
      <c r="HCU15" s="96"/>
      <c r="HCV15" s="97"/>
      <c r="HCW15" s="98"/>
      <c r="HCX15" s="97"/>
      <c r="HCY15" s="95"/>
      <c r="HCZ15" s="96"/>
      <c r="HDA15" s="97"/>
      <c r="HDB15" s="98"/>
      <c r="HDC15" s="97"/>
      <c r="HDD15" s="95"/>
      <c r="HDE15" s="96"/>
      <c r="HDF15" s="97"/>
      <c r="HDG15" s="98"/>
      <c r="HDH15" s="97"/>
      <c r="HDI15" s="95"/>
      <c r="HDJ15" s="96"/>
      <c r="HDK15" s="97"/>
      <c r="HDL15" s="98"/>
      <c r="HDM15" s="97"/>
      <c r="HDN15" s="95"/>
      <c r="HDO15" s="96"/>
      <c r="HDP15" s="97"/>
      <c r="HDQ15" s="98"/>
      <c r="HDR15" s="97"/>
      <c r="HDS15" s="95"/>
      <c r="HDT15" s="96"/>
      <c r="HDU15" s="97"/>
      <c r="HDV15" s="98"/>
      <c r="HDW15" s="97"/>
      <c r="HDX15" s="95"/>
      <c r="HDY15" s="96"/>
      <c r="HDZ15" s="97"/>
      <c r="HEA15" s="98"/>
      <c r="HEB15" s="97"/>
      <c r="HEC15" s="95"/>
      <c r="HED15" s="96"/>
      <c r="HEE15" s="97"/>
      <c r="HEF15" s="98"/>
      <c r="HEG15" s="97"/>
      <c r="HEH15" s="95"/>
      <c r="HEI15" s="96"/>
      <c r="HEJ15" s="97"/>
      <c r="HEK15" s="98"/>
      <c r="HEL15" s="97"/>
      <c r="HEM15" s="95"/>
      <c r="HEN15" s="96"/>
      <c r="HEO15" s="97"/>
      <c r="HEP15" s="98"/>
      <c r="HEQ15" s="97"/>
      <c r="HER15" s="95"/>
      <c r="HES15" s="96"/>
      <c r="HET15" s="97"/>
      <c r="HEU15" s="98"/>
      <c r="HEV15" s="97"/>
      <c r="HEW15" s="95"/>
      <c r="HEX15" s="96"/>
      <c r="HEY15" s="97"/>
      <c r="HEZ15" s="98"/>
      <c r="HFA15" s="97"/>
      <c r="HFB15" s="95"/>
      <c r="HFC15" s="96"/>
      <c r="HFD15" s="97"/>
      <c r="HFE15" s="98"/>
      <c r="HFF15" s="97"/>
      <c r="HFG15" s="95"/>
      <c r="HFH15" s="96"/>
      <c r="HFI15" s="97"/>
      <c r="HFJ15" s="98"/>
      <c r="HFK15" s="97"/>
      <c r="HFL15" s="95"/>
      <c r="HFM15" s="96"/>
      <c r="HFN15" s="97"/>
      <c r="HFO15" s="98"/>
      <c r="HFP15" s="97"/>
      <c r="HFQ15" s="95"/>
      <c r="HFR15" s="96"/>
      <c r="HFS15" s="97"/>
      <c r="HFT15" s="98"/>
      <c r="HFU15" s="97"/>
      <c r="HFV15" s="95"/>
      <c r="HFW15" s="96"/>
      <c r="HFX15" s="97"/>
      <c r="HFY15" s="98"/>
      <c r="HFZ15" s="97"/>
      <c r="HGA15" s="95"/>
      <c r="HGB15" s="96"/>
      <c r="HGC15" s="97"/>
      <c r="HGD15" s="98"/>
      <c r="HGE15" s="97"/>
      <c r="HGF15" s="95"/>
      <c r="HGG15" s="96"/>
      <c r="HGH15" s="97"/>
      <c r="HGI15" s="98"/>
      <c r="HGJ15" s="97"/>
      <c r="HGK15" s="95"/>
      <c r="HGL15" s="96"/>
      <c r="HGM15" s="97"/>
      <c r="HGN15" s="98"/>
      <c r="HGO15" s="97"/>
      <c r="HGP15" s="95"/>
      <c r="HGQ15" s="96"/>
      <c r="HGR15" s="97"/>
      <c r="HGS15" s="98"/>
      <c r="HGT15" s="97"/>
      <c r="HGU15" s="95"/>
      <c r="HGV15" s="96"/>
      <c r="HGW15" s="97"/>
      <c r="HGX15" s="98"/>
      <c r="HGY15" s="97"/>
      <c r="HGZ15" s="95"/>
      <c r="HHA15" s="96"/>
      <c r="HHB15" s="97"/>
      <c r="HHC15" s="98"/>
      <c r="HHD15" s="97"/>
      <c r="HHE15" s="95"/>
      <c r="HHF15" s="96"/>
      <c r="HHG15" s="97"/>
      <c r="HHH15" s="98"/>
      <c r="HHI15" s="97"/>
      <c r="HHJ15" s="95"/>
      <c r="HHK15" s="96"/>
      <c r="HHL15" s="97"/>
      <c r="HHM15" s="98"/>
      <c r="HHN15" s="97"/>
      <c r="HHO15" s="95"/>
      <c r="HHP15" s="96"/>
      <c r="HHQ15" s="97"/>
      <c r="HHR15" s="98"/>
      <c r="HHS15" s="97"/>
      <c r="HHT15" s="95"/>
      <c r="HHU15" s="96"/>
      <c r="HHV15" s="97"/>
      <c r="HHW15" s="98"/>
      <c r="HHX15" s="97"/>
      <c r="HHY15" s="95"/>
      <c r="HHZ15" s="96"/>
      <c r="HIA15" s="97"/>
      <c r="HIB15" s="98"/>
      <c r="HIC15" s="97"/>
      <c r="HID15" s="95"/>
      <c r="HIE15" s="96"/>
      <c r="HIF15" s="97"/>
      <c r="HIG15" s="98"/>
      <c r="HIH15" s="97"/>
      <c r="HII15" s="95"/>
      <c r="HIJ15" s="96"/>
      <c r="HIK15" s="97"/>
      <c r="HIL15" s="98"/>
      <c r="HIM15" s="97"/>
      <c r="HIN15" s="95"/>
      <c r="HIO15" s="96"/>
      <c r="HIP15" s="97"/>
      <c r="HIQ15" s="98"/>
      <c r="HIR15" s="97"/>
      <c r="HIS15" s="95"/>
      <c r="HIT15" s="96"/>
      <c r="HIU15" s="97"/>
      <c r="HIV15" s="98"/>
      <c r="HIW15" s="97"/>
      <c r="HIX15" s="95"/>
      <c r="HIY15" s="96"/>
      <c r="HIZ15" s="97"/>
      <c r="HJA15" s="98"/>
      <c r="HJB15" s="97"/>
      <c r="HJC15" s="95"/>
      <c r="HJD15" s="96"/>
      <c r="HJE15" s="97"/>
      <c r="HJF15" s="98"/>
      <c r="HJG15" s="97"/>
      <c r="HJH15" s="95"/>
      <c r="HJI15" s="96"/>
      <c r="HJJ15" s="97"/>
      <c r="HJK15" s="98"/>
      <c r="HJL15" s="97"/>
      <c r="HJM15" s="95"/>
      <c r="HJN15" s="96"/>
      <c r="HJO15" s="97"/>
      <c r="HJP15" s="98"/>
      <c r="HJQ15" s="97"/>
      <c r="HJR15" s="95"/>
      <c r="HJS15" s="96"/>
      <c r="HJT15" s="97"/>
      <c r="HJU15" s="98"/>
      <c r="HJV15" s="97"/>
      <c r="HJW15" s="95"/>
      <c r="HJX15" s="96"/>
      <c r="HJY15" s="97"/>
      <c r="HJZ15" s="98"/>
      <c r="HKA15" s="97"/>
      <c r="HKB15" s="95"/>
      <c r="HKC15" s="96"/>
      <c r="HKD15" s="97"/>
      <c r="HKE15" s="98"/>
      <c r="HKF15" s="97"/>
      <c r="HKG15" s="95"/>
      <c r="HKH15" s="96"/>
      <c r="HKI15" s="97"/>
      <c r="HKJ15" s="98"/>
      <c r="HKK15" s="97"/>
      <c r="HKL15" s="95"/>
      <c r="HKM15" s="96"/>
      <c r="HKN15" s="97"/>
      <c r="HKO15" s="98"/>
      <c r="HKP15" s="97"/>
      <c r="HKQ15" s="95"/>
      <c r="HKR15" s="96"/>
      <c r="HKS15" s="97"/>
      <c r="HKT15" s="98"/>
      <c r="HKU15" s="97"/>
      <c r="HKV15" s="95"/>
      <c r="HKW15" s="96"/>
      <c r="HKX15" s="97"/>
      <c r="HKY15" s="98"/>
      <c r="HKZ15" s="97"/>
      <c r="HLA15" s="95"/>
      <c r="HLB15" s="96"/>
      <c r="HLC15" s="97"/>
      <c r="HLD15" s="98"/>
      <c r="HLE15" s="97"/>
      <c r="HLF15" s="95"/>
      <c r="HLG15" s="96"/>
      <c r="HLH15" s="97"/>
      <c r="HLI15" s="98"/>
      <c r="HLJ15" s="97"/>
      <c r="HLK15" s="95"/>
      <c r="HLL15" s="96"/>
      <c r="HLM15" s="97"/>
      <c r="HLN15" s="98"/>
      <c r="HLO15" s="97"/>
      <c r="HLP15" s="95"/>
      <c r="HLQ15" s="96"/>
      <c r="HLR15" s="97"/>
      <c r="HLS15" s="98"/>
      <c r="HLT15" s="97"/>
      <c r="HLU15" s="95"/>
      <c r="HLV15" s="96"/>
      <c r="HLW15" s="97"/>
      <c r="HLX15" s="98"/>
      <c r="HLY15" s="97"/>
      <c r="HLZ15" s="95"/>
      <c r="HMA15" s="96"/>
      <c r="HMB15" s="97"/>
      <c r="HMC15" s="98"/>
      <c r="HMD15" s="97"/>
      <c r="HME15" s="95"/>
      <c r="HMF15" s="96"/>
      <c r="HMG15" s="97"/>
      <c r="HMH15" s="98"/>
      <c r="HMI15" s="97"/>
      <c r="HMJ15" s="95"/>
      <c r="HMK15" s="96"/>
      <c r="HML15" s="97"/>
      <c r="HMM15" s="98"/>
      <c r="HMN15" s="97"/>
      <c r="HMO15" s="95"/>
      <c r="HMP15" s="96"/>
      <c r="HMQ15" s="97"/>
      <c r="HMR15" s="98"/>
      <c r="HMS15" s="97"/>
      <c r="HMT15" s="95"/>
      <c r="HMU15" s="96"/>
      <c r="HMV15" s="97"/>
      <c r="HMW15" s="98"/>
      <c r="HMX15" s="97"/>
      <c r="HMY15" s="95"/>
      <c r="HMZ15" s="96"/>
      <c r="HNA15" s="97"/>
      <c r="HNB15" s="98"/>
      <c r="HNC15" s="97"/>
      <c r="HND15" s="95"/>
      <c r="HNE15" s="96"/>
      <c r="HNF15" s="97"/>
      <c r="HNG15" s="98"/>
      <c r="HNH15" s="97"/>
      <c r="HNI15" s="95"/>
      <c r="HNJ15" s="96"/>
      <c r="HNK15" s="97"/>
      <c r="HNL15" s="98"/>
      <c r="HNM15" s="97"/>
      <c r="HNN15" s="95"/>
      <c r="HNO15" s="96"/>
      <c r="HNP15" s="97"/>
      <c r="HNQ15" s="98"/>
      <c r="HNR15" s="97"/>
      <c r="HNS15" s="95"/>
      <c r="HNT15" s="96"/>
      <c r="HNU15" s="97"/>
      <c r="HNV15" s="98"/>
      <c r="HNW15" s="97"/>
      <c r="HNX15" s="95"/>
      <c r="HNY15" s="96"/>
      <c r="HNZ15" s="97"/>
      <c r="HOA15" s="98"/>
      <c r="HOB15" s="97"/>
      <c r="HOC15" s="95"/>
      <c r="HOD15" s="96"/>
      <c r="HOE15" s="97"/>
      <c r="HOF15" s="98"/>
      <c r="HOG15" s="97"/>
      <c r="HOH15" s="95"/>
      <c r="HOI15" s="96"/>
      <c r="HOJ15" s="97"/>
      <c r="HOK15" s="98"/>
      <c r="HOL15" s="97"/>
      <c r="HOM15" s="95"/>
      <c r="HON15" s="96"/>
      <c r="HOO15" s="97"/>
      <c r="HOP15" s="98"/>
      <c r="HOQ15" s="97"/>
      <c r="HOR15" s="95"/>
      <c r="HOS15" s="96"/>
      <c r="HOT15" s="97"/>
      <c r="HOU15" s="98"/>
      <c r="HOV15" s="97"/>
      <c r="HOW15" s="95"/>
      <c r="HOX15" s="96"/>
      <c r="HOY15" s="97"/>
      <c r="HOZ15" s="98"/>
      <c r="HPA15" s="97"/>
      <c r="HPB15" s="95"/>
      <c r="HPC15" s="96"/>
      <c r="HPD15" s="97"/>
      <c r="HPE15" s="98"/>
      <c r="HPF15" s="97"/>
      <c r="HPG15" s="95"/>
      <c r="HPH15" s="96"/>
      <c r="HPI15" s="97"/>
      <c r="HPJ15" s="98"/>
      <c r="HPK15" s="97"/>
      <c r="HPL15" s="95"/>
      <c r="HPM15" s="96"/>
      <c r="HPN15" s="97"/>
      <c r="HPO15" s="98"/>
      <c r="HPP15" s="97"/>
      <c r="HPQ15" s="95"/>
      <c r="HPR15" s="96"/>
      <c r="HPS15" s="97"/>
      <c r="HPT15" s="98"/>
      <c r="HPU15" s="97"/>
      <c r="HPV15" s="95"/>
      <c r="HPW15" s="96"/>
      <c r="HPX15" s="97"/>
      <c r="HPY15" s="98"/>
      <c r="HPZ15" s="97"/>
      <c r="HQA15" s="95"/>
      <c r="HQB15" s="96"/>
      <c r="HQC15" s="97"/>
      <c r="HQD15" s="98"/>
      <c r="HQE15" s="97"/>
      <c r="HQF15" s="95"/>
      <c r="HQG15" s="96"/>
      <c r="HQH15" s="97"/>
      <c r="HQI15" s="98"/>
      <c r="HQJ15" s="97"/>
      <c r="HQK15" s="95"/>
      <c r="HQL15" s="96"/>
      <c r="HQM15" s="97"/>
      <c r="HQN15" s="98"/>
      <c r="HQO15" s="97"/>
      <c r="HQP15" s="95"/>
      <c r="HQQ15" s="96"/>
      <c r="HQR15" s="97"/>
      <c r="HQS15" s="98"/>
      <c r="HQT15" s="97"/>
      <c r="HQU15" s="95"/>
      <c r="HQV15" s="96"/>
      <c r="HQW15" s="97"/>
      <c r="HQX15" s="98"/>
      <c r="HQY15" s="97"/>
      <c r="HQZ15" s="95"/>
      <c r="HRA15" s="96"/>
      <c r="HRB15" s="97"/>
      <c r="HRC15" s="98"/>
      <c r="HRD15" s="97"/>
      <c r="HRE15" s="95"/>
      <c r="HRF15" s="96"/>
      <c r="HRG15" s="97"/>
      <c r="HRH15" s="98"/>
      <c r="HRI15" s="97"/>
      <c r="HRJ15" s="95"/>
      <c r="HRK15" s="96"/>
      <c r="HRL15" s="97"/>
      <c r="HRM15" s="98"/>
      <c r="HRN15" s="97"/>
      <c r="HRO15" s="95"/>
      <c r="HRP15" s="96"/>
      <c r="HRQ15" s="97"/>
      <c r="HRR15" s="98"/>
      <c r="HRS15" s="97"/>
      <c r="HRT15" s="95"/>
      <c r="HRU15" s="96"/>
      <c r="HRV15" s="97"/>
      <c r="HRW15" s="98"/>
      <c r="HRX15" s="97"/>
      <c r="HRY15" s="95"/>
      <c r="HRZ15" s="96"/>
      <c r="HSA15" s="97"/>
      <c r="HSB15" s="98"/>
      <c r="HSC15" s="97"/>
      <c r="HSD15" s="95"/>
      <c r="HSE15" s="96"/>
      <c r="HSF15" s="97"/>
      <c r="HSG15" s="98"/>
      <c r="HSH15" s="97"/>
      <c r="HSI15" s="95"/>
      <c r="HSJ15" s="96"/>
      <c r="HSK15" s="97"/>
      <c r="HSL15" s="98"/>
      <c r="HSM15" s="97"/>
      <c r="HSN15" s="95"/>
      <c r="HSO15" s="96"/>
      <c r="HSP15" s="97"/>
      <c r="HSQ15" s="98"/>
      <c r="HSR15" s="97"/>
      <c r="HSS15" s="95"/>
      <c r="HST15" s="96"/>
      <c r="HSU15" s="97"/>
      <c r="HSV15" s="98"/>
      <c r="HSW15" s="97"/>
      <c r="HSX15" s="95"/>
      <c r="HSY15" s="96"/>
      <c r="HSZ15" s="97"/>
      <c r="HTA15" s="98"/>
      <c r="HTB15" s="97"/>
      <c r="HTC15" s="95"/>
      <c r="HTD15" s="96"/>
      <c r="HTE15" s="97"/>
      <c r="HTF15" s="98"/>
      <c r="HTG15" s="97"/>
      <c r="HTH15" s="95"/>
      <c r="HTI15" s="96"/>
      <c r="HTJ15" s="97"/>
      <c r="HTK15" s="98"/>
      <c r="HTL15" s="97"/>
      <c r="HTM15" s="95"/>
      <c r="HTN15" s="96"/>
      <c r="HTO15" s="97"/>
      <c r="HTP15" s="98"/>
      <c r="HTQ15" s="97"/>
      <c r="HTR15" s="95"/>
      <c r="HTS15" s="96"/>
      <c r="HTT15" s="97"/>
      <c r="HTU15" s="98"/>
      <c r="HTV15" s="97"/>
      <c r="HTW15" s="95"/>
      <c r="HTX15" s="96"/>
      <c r="HTY15" s="97"/>
      <c r="HTZ15" s="98"/>
      <c r="HUA15" s="97"/>
      <c r="HUB15" s="95"/>
      <c r="HUC15" s="96"/>
      <c r="HUD15" s="97"/>
      <c r="HUE15" s="98"/>
      <c r="HUF15" s="97"/>
      <c r="HUG15" s="95"/>
      <c r="HUH15" s="96"/>
      <c r="HUI15" s="97"/>
      <c r="HUJ15" s="98"/>
      <c r="HUK15" s="97"/>
      <c r="HUL15" s="95"/>
      <c r="HUM15" s="96"/>
      <c r="HUN15" s="97"/>
      <c r="HUO15" s="98"/>
      <c r="HUP15" s="97"/>
      <c r="HUQ15" s="95"/>
      <c r="HUR15" s="96"/>
      <c r="HUS15" s="97"/>
      <c r="HUT15" s="98"/>
      <c r="HUU15" s="97"/>
      <c r="HUV15" s="95"/>
      <c r="HUW15" s="96"/>
      <c r="HUX15" s="97"/>
      <c r="HUY15" s="98"/>
      <c r="HUZ15" s="97"/>
      <c r="HVA15" s="95"/>
      <c r="HVB15" s="96"/>
      <c r="HVC15" s="97"/>
      <c r="HVD15" s="98"/>
      <c r="HVE15" s="97"/>
      <c r="HVF15" s="95"/>
      <c r="HVG15" s="96"/>
      <c r="HVH15" s="97"/>
      <c r="HVI15" s="98"/>
      <c r="HVJ15" s="97"/>
      <c r="HVK15" s="95"/>
      <c r="HVL15" s="96"/>
      <c r="HVM15" s="97"/>
      <c r="HVN15" s="98"/>
      <c r="HVO15" s="97"/>
      <c r="HVP15" s="95"/>
      <c r="HVQ15" s="96"/>
      <c r="HVR15" s="97"/>
      <c r="HVS15" s="98"/>
      <c r="HVT15" s="97"/>
      <c r="HVU15" s="95"/>
      <c r="HVV15" s="96"/>
      <c r="HVW15" s="97"/>
      <c r="HVX15" s="98"/>
      <c r="HVY15" s="97"/>
      <c r="HVZ15" s="95"/>
      <c r="HWA15" s="96"/>
      <c r="HWB15" s="97"/>
      <c r="HWC15" s="98"/>
      <c r="HWD15" s="97"/>
      <c r="HWE15" s="95"/>
      <c r="HWF15" s="96"/>
      <c r="HWG15" s="97"/>
      <c r="HWH15" s="98"/>
      <c r="HWI15" s="97"/>
      <c r="HWJ15" s="95"/>
      <c r="HWK15" s="96"/>
      <c r="HWL15" s="97"/>
      <c r="HWM15" s="98"/>
      <c r="HWN15" s="97"/>
      <c r="HWO15" s="95"/>
      <c r="HWP15" s="96"/>
      <c r="HWQ15" s="97"/>
      <c r="HWR15" s="98"/>
      <c r="HWS15" s="97"/>
      <c r="HWT15" s="95"/>
      <c r="HWU15" s="96"/>
      <c r="HWV15" s="97"/>
      <c r="HWW15" s="98"/>
      <c r="HWX15" s="97"/>
      <c r="HWY15" s="95"/>
      <c r="HWZ15" s="96"/>
      <c r="HXA15" s="97"/>
      <c r="HXB15" s="98"/>
      <c r="HXC15" s="97"/>
      <c r="HXD15" s="95"/>
      <c r="HXE15" s="96"/>
      <c r="HXF15" s="97"/>
      <c r="HXG15" s="98"/>
      <c r="HXH15" s="97"/>
      <c r="HXI15" s="95"/>
      <c r="HXJ15" s="96"/>
      <c r="HXK15" s="97"/>
      <c r="HXL15" s="98"/>
      <c r="HXM15" s="97"/>
      <c r="HXN15" s="95"/>
      <c r="HXO15" s="96"/>
      <c r="HXP15" s="97"/>
      <c r="HXQ15" s="98"/>
      <c r="HXR15" s="97"/>
      <c r="HXS15" s="95"/>
      <c r="HXT15" s="96"/>
      <c r="HXU15" s="97"/>
      <c r="HXV15" s="98"/>
      <c r="HXW15" s="97"/>
      <c r="HXX15" s="95"/>
      <c r="HXY15" s="96"/>
      <c r="HXZ15" s="97"/>
      <c r="HYA15" s="98"/>
      <c r="HYB15" s="97"/>
      <c r="HYC15" s="95"/>
      <c r="HYD15" s="96"/>
      <c r="HYE15" s="97"/>
      <c r="HYF15" s="98"/>
      <c r="HYG15" s="97"/>
      <c r="HYH15" s="95"/>
      <c r="HYI15" s="96"/>
      <c r="HYJ15" s="97"/>
      <c r="HYK15" s="98"/>
      <c r="HYL15" s="97"/>
      <c r="HYM15" s="95"/>
      <c r="HYN15" s="96"/>
      <c r="HYO15" s="97"/>
      <c r="HYP15" s="98"/>
      <c r="HYQ15" s="97"/>
      <c r="HYR15" s="95"/>
      <c r="HYS15" s="96"/>
      <c r="HYT15" s="97"/>
      <c r="HYU15" s="98"/>
      <c r="HYV15" s="97"/>
      <c r="HYW15" s="95"/>
      <c r="HYX15" s="96"/>
      <c r="HYY15" s="97"/>
      <c r="HYZ15" s="98"/>
      <c r="HZA15" s="97"/>
      <c r="HZB15" s="95"/>
      <c r="HZC15" s="96"/>
      <c r="HZD15" s="97"/>
      <c r="HZE15" s="98"/>
      <c r="HZF15" s="97"/>
      <c r="HZG15" s="95"/>
      <c r="HZH15" s="96"/>
      <c r="HZI15" s="97"/>
      <c r="HZJ15" s="98"/>
      <c r="HZK15" s="97"/>
      <c r="HZL15" s="95"/>
      <c r="HZM15" s="96"/>
      <c r="HZN15" s="97"/>
      <c r="HZO15" s="98"/>
      <c r="HZP15" s="97"/>
      <c r="HZQ15" s="95"/>
      <c r="HZR15" s="96"/>
      <c r="HZS15" s="97"/>
      <c r="HZT15" s="98"/>
      <c r="HZU15" s="97"/>
      <c r="HZV15" s="95"/>
      <c r="HZW15" s="96"/>
      <c r="HZX15" s="97"/>
      <c r="HZY15" s="98"/>
      <c r="HZZ15" s="97"/>
      <c r="IAA15" s="95"/>
      <c r="IAB15" s="96"/>
      <c r="IAC15" s="97"/>
      <c r="IAD15" s="98"/>
      <c r="IAE15" s="97"/>
      <c r="IAF15" s="95"/>
      <c r="IAG15" s="96"/>
      <c r="IAH15" s="97"/>
      <c r="IAI15" s="98"/>
      <c r="IAJ15" s="97"/>
      <c r="IAK15" s="95"/>
      <c r="IAL15" s="96"/>
      <c r="IAM15" s="97"/>
      <c r="IAN15" s="98"/>
      <c r="IAO15" s="97"/>
      <c r="IAP15" s="95"/>
      <c r="IAQ15" s="96"/>
      <c r="IAR15" s="97"/>
      <c r="IAS15" s="98"/>
      <c r="IAT15" s="97"/>
      <c r="IAU15" s="95"/>
      <c r="IAV15" s="96"/>
      <c r="IAW15" s="97"/>
      <c r="IAX15" s="98"/>
      <c r="IAY15" s="97"/>
      <c r="IAZ15" s="95"/>
      <c r="IBA15" s="96"/>
      <c r="IBB15" s="97"/>
      <c r="IBC15" s="98"/>
      <c r="IBD15" s="97"/>
      <c r="IBE15" s="95"/>
      <c r="IBF15" s="96"/>
      <c r="IBG15" s="97"/>
      <c r="IBH15" s="98"/>
      <c r="IBI15" s="97"/>
      <c r="IBJ15" s="95"/>
      <c r="IBK15" s="96"/>
      <c r="IBL15" s="97"/>
      <c r="IBM15" s="98"/>
      <c r="IBN15" s="97"/>
      <c r="IBO15" s="95"/>
      <c r="IBP15" s="96"/>
      <c r="IBQ15" s="97"/>
      <c r="IBR15" s="98"/>
      <c r="IBS15" s="97"/>
      <c r="IBT15" s="95"/>
      <c r="IBU15" s="96"/>
      <c r="IBV15" s="97"/>
      <c r="IBW15" s="98"/>
      <c r="IBX15" s="97"/>
      <c r="IBY15" s="95"/>
      <c r="IBZ15" s="96"/>
      <c r="ICA15" s="97"/>
      <c r="ICB15" s="98"/>
      <c r="ICC15" s="97"/>
      <c r="ICD15" s="95"/>
      <c r="ICE15" s="96"/>
      <c r="ICF15" s="97"/>
      <c r="ICG15" s="98"/>
      <c r="ICH15" s="97"/>
      <c r="ICI15" s="95"/>
      <c r="ICJ15" s="96"/>
      <c r="ICK15" s="97"/>
      <c r="ICL15" s="98"/>
      <c r="ICM15" s="97"/>
      <c r="ICN15" s="95"/>
      <c r="ICO15" s="96"/>
      <c r="ICP15" s="97"/>
      <c r="ICQ15" s="98"/>
      <c r="ICR15" s="97"/>
      <c r="ICS15" s="95"/>
      <c r="ICT15" s="96"/>
      <c r="ICU15" s="97"/>
      <c r="ICV15" s="98"/>
      <c r="ICW15" s="97"/>
      <c r="ICX15" s="95"/>
      <c r="ICY15" s="96"/>
      <c r="ICZ15" s="97"/>
      <c r="IDA15" s="98"/>
      <c r="IDB15" s="97"/>
      <c r="IDC15" s="95"/>
      <c r="IDD15" s="96"/>
      <c r="IDE15" s="97"/>
      <c r="IDF15" s="98"/>
      <c r="IDG15" s="97"/>
      <c r="IDH15" s="95"/>
      <c r="IDI15" s="96"/>
      <c r="IDJ15" s="97"/>
      <c r="IDK15" s="98"/>
      <c r="IDL15" s="97"/>
      <c r="IDM15" s="95"/>
      <c r="IDN15" s="96"/>
      <c r="IDO15" s="97"/>
      <c r="IDP15" s="98"/>
      <c r="IDQ15" s="97"/>
      <c r="IDR15" s="95"/>
      <c r="IDS15" s="96"/>
      <c r="IDT15" s="97"/>
      <c r="IDU15" s="98"/>
      <c r="IDV15" s="97"/>
      <c r="IDW15" s="95"/>
      <c r="IDX15" s="96"/>
      <c r="IDY15" s="97"/>
      <c r="IDZ15" s="98"/>
      <c r="IEA15" s="97"/>
      <c r="IEB15" s="95"/>
      <c r="IEC15" s="96"/>
      <c r="IED15" s="97"/>
      <c r="IEE15" s="98"/>
      <c r="IEF15" s="97"/>
      <c r="IEG15" s="95"/>
      <c r="IEH15" s="96"/>
      <c r="IEI15" s="97"/>
      <c r="IEJ15" s="98"/>
      <c r="IEK15" s="97"/>
      <c r="IEL15" s="95"/>
      <c r="IEM15" s="96"/>
      <c r="IEN15" s="97"/>
      <c r="IEO15" s="98"/>
      <c r="IEP15" s="97"/>
      <c r="IEQ15" s="95"/>
      <c r="IER15" s="96"/>
      <c r="IES15" s="97"/>
      <c r="IET15" s="98"/>
      <c r="IEU15" s="97"/>
      <c r="IEV15" s="95"/>
      <c r="IEW15" s="96"/>
      <c r="IEX15" s="97"/>
      <c r="IEY15" s="98"/>
      <c r="IEZ15" s="97"/>
      <c r="IFA15" s="95"/>
      <c r="IFB15" s="96"/>
      <c r="IFC15" s="97"/>
      <c r="IFD15" s="98"/>
      <c r="IFE15" s="97"/>
      <c r="IFF15" s="95"/>
      <c r="IFG15" s="96"/>
      <c r="IFH15" s="97"/>
      <c r="IFI15" s="98"/>
      <c r="IFJ15" s="97"/>
      <c r="IFK15" s="95"/>
      <c r="IFL15" s="96"/>
      <c r="IFM15" s="97"/>
      <c r="IFN15" s="98"/>
      <c r="IFO15" s="97"/>
      <c r="IFP15" s="95"/>
      <c r="IFQ15" s="96"/>
      <c r="IFR15" s="97"/>
      <c r="IFS15" s="98"/>
      <c r="IFT15" s="97"/>
      <c r="IFU15" s="95"/>
      <c r="IFV15" s="96"/>
      <c r="IFW15" s="97"/>
      <c r="IFX15" s="98"/>
      <c r="IFY15" s="97"/>
      <c r="IFZ15" s="95"/>
      <c r="IGA15" s="96"/>
      <c r="IGB15" s="97"/>
      <c r="IGC15" s="98"/>
      <c r="IGD15" s="97"/>
      <c r="IGE15" s="95"/>
      <c r="IGF15" s="96"/>
      <c r="IGG15" s="97"/>
      <c r="IGH15" s="98"/>
      <c r="IGI15" s="97"/>
      <c r="IGJ15" s="95"/>
      <c r="IGK15" s="96"/>
      <c r="IGL15" s="97"/>
      <c r="IGM15" s="98"/>
      <c r="IGN15" s="97"/>
      <c r="IGO15" s="95"/>
      <c r="IGP15" s="96"/>
      <c r="IGQ15" s="97"/>
      <c r="IGR15" s="98"/>
      <c r="IGS15" s="97"/>
      <c r="IGT15" s="95"/>
      <c r="IGU15" s="96"/>
      <c r="IGV15" s="97"/>
      <c r="IGW15" s="98"/>
      <c r="IGX15" s="97"/>
      <c r="IGY15" s="95"/>
      <c r="IGZ15" s="96"/>
      <c r="IHA15" s="97"/>
      <c r="IHB15" s="98"/>
      <c r="IHC15" s="97"/>
      <c r="IHD15" s="95"/>
      <c r="IHE15" s="96"/>
      <c r="IHF15" s="97"/>
      <c r="IHG15" s="98"/>
      <c r="IHH15" s="97"/>
      <c r="IHI15" s="95"/>
      <c r="IHJ15" s="96"/>
      <c r="IHK15" s="97"/>
      <c r="IHL15" s="98"/>
      <c r="IHM15" s="97"/>
      <c r="IHN15" s="95"/>
      <c r="IHO15" s="96"/>
      <c r="IHP15" s="97"/>
      <c r="IHQ15" s="98"/>
      <c r="IHR15" s="97"/>
      <c r="IHS15" s="95"/>
      <c r="IHT15" s="96"/>
      <c r="IHU15" s="97"/>
      <c r="IHV15" s="98"/>
      <c r="IHW15" s="97"/>
      <c r="IHX15" s="95"/>
      <c r="IHY15" s="96"/>
      <c r="IHZ15" s="97"/>
      <c r="IIA15" s="98"/>
      <c r="IIB15" s="97"/>
      <c r="IIC15" s="95"/>
      <c r="IID15" s="96"/>
      <c r="IIE15" s="97"/>
      <c r="IIF15" s="98"/>
      <c r="IIG15" s="97"/>
      <c r="IIH15" s="95"/>
      <c r="III15" s="96"/>
      <c r="IIJ15" s="97"/>
      <c r="IIK15" s="98"/>
      <c r="IIL15" s="97"/>
      <c r="IIM15" s="95"/>
      <c r="IIN15" s="96"/>
      <c r="IIO15" s="97"/>
      <c r="IIP15" s="98"/>
      <c r="IIQ15" s="97"/>
      <c r="IIR15" s="95"/>
      <c r="IIS15" s="96"/>
      <c r="IIT15" s="97"/>
      <c r="IIU15" s="98"/>
      <c r="IIV15" s="97"/>
      <c r="IIW15" s="95"/>
      <c r="IIX15" s="96"/>
      <c r="IIY15" s="97"/>
      <c r="IIZ15" s="98"/>
      <c r="IJA15" s="97"/>
      <c r="IJB15" s="95"/>
      <c r="IJC15" s="96"/>
      <c r="IJD15" s="97"/>
      <c r="IJE15" s="98"/>
      <c r="IJF15" s="97"/>
      <c r="IJG15" s="95"/>
      <c r="IJH15" s="96"/>
      <c r="IJI15" s="97"/>
      <c r="IJJ15" s="98"/>
      <c r="IJK15" s="97"/>
      <c r="IJL15" s="95"/>
      <c r="IJM15" s="96"/>
      <c r="IJN15" s="97"/>
      <c r="IJO15" s="98"/>
      <c r="IJP15" s="97"/>
      <c r="IJQ15" s="95"/>
      <c r="IJR15" s="96"/>
      <c r="IJS15" s="97"/>
      <c r="IJT15" s="98"/>
      <c r="IJU15" s="97"/>
      <c r="IJV15" s="95"/>
      <c r="IJW15" s="96"/>
      <c r="IJX15" s="97"/>
      <c r="IJY15" s="98"/>
      <c r="IJZ15" s="97"/>
      <c r="IKA15" s="95"/>
      <c r="IKB15" s="96"/>
      <c r="IKC15" s="97"/>
      <c r="IKD15" s="98"/>
      <c r="IKE15" s="97"/>
      <c r="IKF15" s="95"/>
      <c r="IKG15" s="96"/>
      <c r="IKH15" s="97"/>
      <c r="IKI15" s="98"/>
      <c r="IKJ15" s="97"/>
      <c r="IKK15" s="95"/>
      <c r="IKL15" s="96"/>
      <c r="IKM15" s="97"/>
      <c r="IKN15" s="98"/>
      <c r="IKO15" s="97"/>
      <c r="IKP15" s="95"/>
      <c r="IKQ15" s="96"/>
      <c r="IKR15" s="97"/>
      <c r="IKS15" s="98"/>
      <c r="IKT15" s="97"/>
      <c r="IKU15" s="95"/>
      <c r="IKV15" s="96"/>
      <c r="IKW15" s="97"/>
      <c r="IKX15" s="98"/>
      <c r="IKY15" s="97"/>
      <c r="IKZ15" s="95"/>
      <c r="ILA15" s="96"/>
      <c r="ILB15" s="97"/>
      <c r="ILC15" s="98"/>
      <c r="ILD15" s="97"/>
      <c r="ILE15" s="95"/>
      <c r="ILF15" s="96"/>
      <c r="ILG15" s="97"/>
      <c r="ILH15" s="98"/>
      <c r="ILI15" s="97"/>
      <c r="ILJ15" s="95"/>
      <c r="ILK15" s="96"/>
      <c r="ILL15" s="97"/>
      <c r="ILM15" s="98"/>
      <c r="ILN15" s="97"/>
      <c r="ILO15" s="95"/>
      <c r="ILP15" s="96"/>
      <c r="ILQ15" s="97"/>
      <c r="ILR15" s="98"/>
      <c r="ILS15" s="97"/>
      <c r="ILT15" s="95"/>
      <c r="ILU15" s="96"/>
      <c r="ILV15" s="97"/>
      <c r="ILW15" s="98"/>
      <c r="ILX15" s="97"/>
      <c r="ILY15" s="95"/>
      <c r="ILZ15" s="96"/>
      <c r="IMA15" s="97"/>
      <c r="IMB15" s="98"/>
      <c r="IMC15" s="97"/>
      <c r="IMD15" s="95"/>
      <c r="IME15" s="96"/>
      <c r="IMF15" s="97"/>
      <c r="IMG15" s="98"/>
      <c r="IMH15" s="97"/>
      <c r="IMI15" s="95"/>
      <c r="IMJ15" s="96"/>
      <c r="IMK15" s="97"/>
      <c r="IML15" s="98"/>
      <c r="IMM15" s="97"/>
      <c r="IMN15" s="95"/>
      <c r="IMO15" s="96"/>
      <c r="IMP15" s="97"/>
      <c r="IMQ15" s="98"/>
      <c r="IMR15" s="97"/>
      <c r="IMS15" s="95"/>
      <c r="IMT15" s="96"/>
      <c r="IMU15" s="97"/>
      <c r="IMV15" s="98"/>
      <c r="IMW15" s="97"/>
      <c r="IMX15" s="95"/>
      <c r="IMY15" s="96"/>
      <c r="IMZ15" s="97"/>
      <c r="INA15" s="98"/>
      <c r="INB15" s="97"/>
      <c r="INC15" s="95"/>
      <c r="IND15" s="96"/>
      <c r="INE15" s="97"/>
      <c r="INF15" s="98"/>
      <c r="ING15" s="97"/>
      <c r="INH15" s="95"/>
      <c r="INI15" s="96"/>
      <c r="INJ15" s="97"/>
      <c r="INK15" s="98"/>
      <c r="INL15" s="97"/>
      <c r="INM15" s="95"/>
      <c r="INN15" s="96"/>
      <c r="INO15" s="97"/>
      <c r="INP15" s="98"/>
      <c r="INQ15" s="97"/>
      <c r="INR15" s="95"/>
      <c r="INS15" s="96"/>
      <c r="INT15" s="97"/>
      <c r="INU15" s="98"/>
      <c r="INV15" s="97"/>
      <c r="INW15" s="95"/>
      <c r="INX15" s="96"/>
      <c r="INY15" s="97"/>
      <c r="INZ15" s="98"/>
      <c r="IOA15" s="97"/>
      <c r="IOB15" s="95"/>
      <c r="IOC15" s="96"/>
      <c r="IOD15" s="97"/>
      <c r="IOE15" s="98"/>
      <c r="IOF15" s="97"/>
      <c r="IOG15" s="95"/>
      <c r="IOH15" s="96"/>
      <c r="IOI15" s="97"/>
      <c r="IOJ15" s="98"/>
      <c r="IOK15" s="97"/>
      <c r="IOL15" s="95"/>
      <c r="IOM15" s="96"/>
      <c r="ION15" s="97"/>
      <c r="IOO15" s="98"/>
      <c r="IOP15" s="97"/>
      <c r="IOQ15" s="95"/>
      <c r="IOR15" s="96"/>
      <c r="IOS15" s="97"/>
      <c r="IOT15" s="98"/>
      <c r="IOU15" s="97"/>
      <c r="IOV15" s="95"/>
      <c r="IOW15" s="96"/>
      <c r="IOX15" s="97"/>
      <c r="IOY15" s="98"/>
      <c r="IOZ15" s="97"/>
      <c r="IPA15" s="95"/>
      <c r="IPB15" s="96"/>
      <c r="IPC15" s="97"/>
      <c r="IPD15" s="98"/>
      <c r="IPE15" s="97"/>
      <c r="IPF15" s="95"/>
      <c r="IPG15" s="96"/>
      <c r="IPH15" s="97"/>
      <c r="IPI15" s="98"/>
      <c r="IPJ15" s="97"/>
      <c r="IPK15" s="95"/>
      <c r="IPL15" s="96"/>
      <c r="IPM15" s="97"/>
      <c r="IPN15" s="98"/>
      <c r="IPO15" s="97"/>
      <c r="IPP15" s="95"/>
      <c r="IPQ15" s="96"/>
      <c r="IPR15" s="97"/>
      <c r="IPS15" s="98"/>
      <c r="IPT15" s="97"/>
      <c r="IPU15" s="95"/>
      <c r="IPV15" s="96"/>
      <c r="IPW15" s="97"/>
      <c r="IPX15" s="98"/>
      <c r="IPY15" s="97"/>
      <c r="IPZ15" s="95"/>
      <c r="IQA15" s="96"/>
      <c r="IQB15" s="97"/>
      <c r="IQC15" s="98"/>
      <c r="IQD15" s="97"/>
      <c r="IQE15" s="95"/>
      <c r="IQF15" s="96"/>
      <c r="IQG15" s="97"/>
      <c r="IQH15" s="98"/>
      <c r="IQI15" s="97"/>
      <c r="IQJ15" s="95"/>
      <c r="IQK15" s="96"/>
      <c r="IQL15" s="97"/>
      <c r="IQM15" s="98"/>
      <c r="IQN15" s="97"/>
      <c r="IQO15" s="95"/>
      <c r="IQP15" s="96"/>
      <c r="IQQ15" s="97"/>
      <c r="IQR15" s="98"/>
      <c r="IQS15" s="97"/>
      <c r="IQT15" s="95"/>
      <c r="IQU15" s="96"/>
      <c r="IQV15" s="97"/>
      <c r="IQW15" s="98"/>
      <c r="IQX15" s="97"/>
      <c r="IQY15" s="95"/>
      <c r="IQZ15" s="96"/>
      <c r="IRA15" s="97"/>
      <c r="IRB15" s="98"/>
      <c r="IRC15" s="97"/>
      <c r="IRD15" s="95"/>
      <c r="IRE15" s="96"/>
      <c r="IRF15" s="97"/>
      <c r="IRG15" s="98"/>
      <c r="IRH15" s="97"/>
      <c r="IRI15" s="95"/>
      <c r="IRJ15" s="96"/>
      <c r="IRK15" s="97"/>
      <c r="IRL15" s="98"/>
      <c r="IRM15" s="97"/>
      <c r="IRN15" s="95"/>
      <c r="IRO15" s="96"/>
      <c r="IRP15" s="97"/>
      <c r="IRQ15" s="98"/>
      <c r="IRR15" s="97"/>
      <c r="IRS15" s="95"/>
      <c r="IRT15" s="96"/>
      <c r="IRU15" s="97"/>
      <c r="IRV15" s="98"/>
      <c r="IRW15" s="97"/>
      <c r="IRX15" s="95"/>
      <c r="IRY15" s="96"/>
      <c r="IRZ15" s="97"/>
      <c r="ISA15" s="98"/>
      <c r="ISB15" s="97"/>
      <c r="ISC15" s="95"/>
      <c r="ISD15" s="96"/>
      <c r="ISE15" s="97"/>
      <c r="ISF15" s="98"/>
      <c r="ISG15" s="97"/>
      <c r="ISH15" s="95"/>
      <c r="ISI15" s="96"/>
      <c r="ISJ15" s="97"/>
      <c r="ISK15" s="98"/>
      <c r="ISL15" s="97"/>
      <c r="ISM15" s="95"/>
      <c r="ISN15" s="96"/>
      <c r="ISO15" s="97"/>
      <c r="ISP15" s="98"/>
      <c r="ISQ15" s="97"/>
      <c r="ISR15" s="95"/>
      <c r="ISS15" s="96"/>
      <c r="IST15" s="97"/>
      <c r="ISU15" s="98"/>
      <c r="ISV15" s="97"/>
      <c r="ISW15" s="95"/>
      <c r="ISX15" s="96"/>
      <c r="ISY15" s="97"/>
      <c r="ISZ15" s="98"/>
      <c r="ITA15" s="97"/>
      <c r="ITB15" s="95"/>
      <c r="ITC15" s="96"/>
      <c r="ITD15" s="97"/>
      <c r="ITE15" s="98"/>
      <c r="ITF15" s="97"/>
      <c r="ITG15" s="95"/>
      <c r="ITH15" s="96"/>
      <c r="ITI15" s="97"/>
      <c r="ITJ15" s="98"/>
      <c r="ITK15" s="97"/>
      <c r="ITL15" s="95"/>
      <c r="ITM15" s="96"/>
      <c r="ITN15" s="97"/>
      <c r="ITO15" s="98"/>
      <c r="ITP15" s="97"/>
      <c r="ITQ15" s="95"/>
      <c r="ITR15" s="96"/>
      <c r="ITS15" s="97"/>
      <c r="ITT15" s="98"/>
      <c r="ITU15" s="97"/>
      <c r="ITV15" s="95"/>
      <c r="ITW15" s="96"/>
      <c r="ITX15" s="97"/>
      <c r="ITY15" s="98"/>
      <c r="ITZ15" s="97"/>
      <c r="IUA15" s="95"/>
      <c r="IUB15" s="96"/>
      <c r="IUC15" s="97"/>
      <c r="IUD15" s="98"/>
      <c r="IUE15" s="97"/>
      <c r="IUF15" s="95"/>
      <c r="IUG15" s="96"/>
      <c r="IUH15" s="97"/>
      <c r="IUI15" s="98"/>
      <c r="IUJ15" s="97"/>
      <c r="IUK15" s="95"/>
      <c r="IUL15" s="96"/>
      <c r="IUM15" s="97"/>
      <c r="IUN15" s="98"/>
      <c r="IUO15" s="97"/>
      <c r="IUP15" s="95"/>
      <c r="IUQ15" s="96"/>
      <c r="IUR15" s="97"/>
      <c r="IUS15" s="98"/>
      <c r="IUT15" s="97"/>
      <c r="IUU15" s="95"/>
      <c r="IUV15" s="96"/>
      <c r="IUW15" s="97"/>
      <c r="IUX15" s="98"/>
      <c r="IUY15" s="97"/>
      <c r="IUZ15" s="95"/>
      <c r="IVA15" s="96"/>
      <c r="IVB15" s="97"/>
      <c r="IVC15" s="98"/>
      <c r="IVD15" s="97"/>
      <c r="IVE15" s="95"/>
      <c r="IVF15" s="96"/>
      <c r="IVG15" s="97"/>
      <c r="IVH15" s="98"/>
      <c r="IVI15" s="97"/>
      <c r="IVJ15" s="95"/>
      <c r="IVK15" s="96"/>
      <c r="IVL15" s="97"/>
      <c r="IVM15" s="98"/>
      <c r="IVN15" s="97"/>
      <c r="IVO15" s="95"/>
      <c r="IVP15" s="96"/>
      <c r="IVQ15" s="97"/>
      <c r="IVR15" s="98"/>
      <c r="IVS15" s="97"/>
      <c r="IVT15" s="95"/>
      <c r="IVU15" s="96"/>
      <c r="IVV15" s="97"/>
      <c r="IVW15" s="98"/>
      <c r="IVX15" s="97"/>
      <c r="IVY15" s="95"/>
      <c r="IVZ15" s="96"/>
      <c r="IWA15" s="97"/>
      <c r="IWB15" s="98"/>
      <c r="IWC15" s="97"/>
      <c r="IWD15" s="95"/>
      <c r="IWE15" s="96"/>
      <c r="IWF15" s="97"/>
      <c r="IWG15" s="98"/>
      <c r="IWH15" s="97"/>
      <c r="IWI15" s="95"/>
      <c r="IWJ15" s="96"/>
      <c r="IWK15" s="97"/>
      <c r="IWL15" s="98"/>
      <c r="IWM15" s="97"/>
      <c r="IWN15" s="95"/>
      <c r="IWO15" s="96"/>
      <c r="IWP15" s="97"/>
      <c r="IWQ15" s="98"/>
      <c r="IWR15" s="97"/>
      <c r="IWS15" s="95"/>
      <c r="IWT15" s="96"/>
      <c r="IWU15" s="97"/>
      <c r="IWV15" s="98"/>
      <c r="IWW15" s="97"/>
      <c r="IWX15" s="95"/>
      <c r="IWY15" s="96"/>
      <c r="IWZ15" s="97"/>
      <c r="IXA15" s="98"/>
      <c r="IXB15" s="97"/>
      <c r="IXC15" s="95"/>
      <c r="IXD15" s="96"/>
      <c r="IXE15" s="97"/>
      <c r="IXF15" s="98"/>
      <c r="IXG15" s="97"/>
      <c r="IXH15" s="95"/>
      <c r="IXI15" s="96"/>
      <c r="IXJ15" s="97"/>
      <c r="IXK15" s="98"/>
      <c r="IXL15" s="97"/>
      <c r="IXM15" s="95"/>
      <c r="IXN15" s="96"/>
      <c r="IXO15" s="97"/>
      <c r="IXP15" s="98"/>
      <c r="IXQ15" s="97"/>
      <c r="IXR15" s="95"/>
      <c r="IXS15" s="96"/>
      <c r="IXT15" s="97"/>
      <c r="IXU15" s="98"/>
      <c r="IXV15" s="97"/>
      <c r="IXW15" s="95"/>
      <c r="IXX15" s="96"/>
      <c r="IXY15" s="97"/>
      <c r="IXZ15" s="98"/>
      <c r="IYA15" s="97"/>
      <c r="IYB15" s="95"/>
      <c r="IYC15" s="96"/>
      <c r="IYD15" s="97"/>
      <c r="IYE15" s="98"/>
      <c r="IYF15" s="97"/>
      <c r="IYG15" s="95"/>
      <c r="IYH15" s="96"/>
      <c r="IYI15" s="97"/>
      <c r="IYJ15" s="98"/>
      <c r="IYK15" s="97"/>
      <c r="IYL15" s="95"/>
      <c r="IYM15" s="96"/>
      <c r="IYN15" s="97"/>
      <c r="IYO15" s="98"/>
      <c r="IYP15" s="97"/>
      <c r="IYQ15" s="95"/>
      <c r="IYR15" s="96"/>
      <c r="IYS15" s="97"/>
      <c r="IYT15" s="98"/>
      <c r="IYU15" s="97"/>
      <c r="IYV15" s="95"/>
      <c r="IYW15" s="96"/>
      <c r="IYX15" s="97"/>
      <c r="IYY15" s="98"/>
      <c r="IYZ15" s="97"/>
      <c r="IZA15" s="95"/>
      <c r="IZB15" s="96"/>
      <c r="IZC15" s="97"/>
      <c r="IZD15" s="98"/>
      <c r="IZE15" s="97"/>
      <c r="IZF15" s="95"/>
      <c r="IZG15" s="96"/>
      <c r="IZH15" s="97"/>
      <c r="IZI15" s="98"/>
      <c r="IZJ15" s="97"/>
      <c r="IZK15" s="95"/>
      <c r="IZL15" s="96"/>
      <c r="IZM15" s="97"/>
      <c r="IZN15" s="98"/>
      <c r="IZO15" s="97"/>
      <c r="IZP15" s="95"/>
      <c r="IZQ15" s="96"/>
      <c r="IZR15" s="97"/>
      <c r="IZS15" s="98"/>
      <c r="IZT15" s="97"/>
      <c r="IZU15" s="95"/>
      <c r="IZV15" s="96"/>
      <c r="IZW15" s="97"/>
      <c r="IZX15" s="98"/>
      <c r="IZY15" s="97"/>
      <c r="IZZ15" s="95"/>
      <c r="JAA15" s="96"/>
      <c r="JAB15" s="97"/>
      <c r="JAC15" s="98"/>
      <c r="JAD15" s="97"/>
      <c r="JAE15" s="95"/>
      <c r="JAF15" s="96"/>
      <c r="JAG15" s="97"/>
      <c r="JAH15" s="98"/>
      <c r="JAI15" s="97"/>
      <c r="JAJ15" s="95"/>
      <c r="JAK15" s="96"/>
      <c r="JAL15" s="97"/>
      <c r="JAM15" s="98"/>
      <c r="JAN15" s="97"/>
      <c r="JAO15" s="95"/>
      <c r="JAP15" s="96"/>
      <c r="JAQ15" s="97"/>
      <c r="JAR15" s="98"/>
      <c r="JAS15" s="97"/>
      <c r="JAT15" s="95"/>
      <c r="JAU15" s="96"/>
      <c r="JAV15" s="97"/>
      <c r="JAW15" s="98"/>
      <c r="JAX15" s="97"/>
      <c r="JAY15" s="95"/>
      <c r="JAZ15" s="96"/>
      <c r="JBA15" s="97"/>
      <c r="JBB15" s="98"/>
      <c r="JBC15" s="97"/>
      <c r="JBD15" s="95"/>
      <c r="JBE15" s="96"/>
      <c r="JBF15" s="97"/>
      <c r="JBG15" s="98"/>
      <c r="JBH15" s="97"/>
      <c r="JBI15" s="95"/>
      <c r="JBJ15" s="96"/>
      <c r="JBK15" s="97"/>
      <c r="JBL15" s="98"/>
      <c r="JBM15" s="97"/>
      <c r="JBN15" s="95"/>
      <c r="JBO15" s="96"/>
      <c r="JBP15" s="97"/>
      <c r="JBQ15" s="98"/>
      <c r="JBR15" s="97"/>
      <c r="JBS15" s="95"/>
      <c r="JBT15" s="96"/>
      <c r="JBU15" s="97"/>
      <c r="JBV15" s="98"/>
      <c r="JBW15" s="97"/>
      <c r="JBX15" s="95"/>
      <c r="JBY15" s="96"/>
      <c r="JBZ15" s="97"/>
      <c r="JCA15" s="98"/>
      <c r="JCB15" s="97"/>
      <c r="JCC15" s="95"/>
      <c r="JCD15" s="96"/>
      <c r="JCE15" s="97"/>
      <c r="JCF15" s="98"/>
      <c r="JCG15" s="97"/>
      <c r="JCH15" s="95"/>
      <c r="JCI15" s="96"/>
      <c r="JCJ15" s="97"/>
      <c r="JCK15" s="98"/>
      <c r="JCL15" s="97"/>
      <c r="JCM15" s="95"/>
      <c r="JCN15" s="96"/>
      <c r="JCO15" s="97"/>
      <c r="JCP15" s="98"/>
      <c r="JCQ15" s="97"/>
      <c r="JCR15" s="95"/>
      <c r="JCS15" s="96"/>
      <c r="JCT15" s="97"/>
      <c r="JCU15" s="98"/>
      <c r="JCV15" s="97"/>
      <c r="JCW15" s="95"/>
      <c r="JCX15" s="96"/>
      <c r="JCY15" s="97"/>
      <c r="JCZ15" s="98"/>
      <c r="JDA15" s="97"/>
      <c r="JDB15" s="95"/>
      <c r="JDC15" s="96"/>
      <c r="JDD15" s="97"/>
      <c r="JDE15" s="98"/>
      <c r="JDF15" s="97"/>
      <c r="JDG15" s="95"/>
      <c r="JDH15" s="96"/>
      <c r="JDI15" s="97"/>
      <c r="JDJ15" s="98"/>
      <c r="JDK15" s="97"/>
      <c r="JDL15" s="95"/>
      <c r="JDM15" s="96"/>
      <c r="JDN15" s="97"/>
      <c r="JDO15" s="98"/>
      <c r="JDP15" s="97"/>
      <c r="JDQ15" s="95"/>
      <c r="JDR15" s="96"/>
      <c r="JDS15" s="97"/>
      <c r="JDT15" s="98"/>
      <c r="JDU15" s="97"/>
      <c r="JDV15" s="95"/>
      <c r="JDW15" s="96"/>
      <c r="JDX15" s="97"/>
      <c r="JDY15" s="98"/>
      <c r="JDZ15" s="97"/>
      <c r="JEA15" s="95"/>
      <c r="JEB15" s="96"/>
      <c r="JEC15" s="97"/>
      <c r="JED15" s="98"/>
      <c r="JEE15" s="97"/>
      <c r="JEF15" s="95"/>
      <c r="JEG15" s="96"/>
      <c r="JEH15" s="97"/>
      <c r="JEI15" s="98"/>
      <c r="JEJ15" s="97"/>
      <c r="JEK15" s="95"/>
      <c r="JEL15" s="96"/>
      <c r="JEM15" s="97"/>
      <c r="JEN15" s="98"/>
      <c r="JEO15" s="97"/>
      <c r="JEP15" s="95"/>
      <c r="JEQ15" s="96"/>
      <c r="JER15" s="97"/>
      <c r="JES15" s="98"/>
      <c r="JET15" s="97"/>
      <c r="JEU15" s="95"/>
      <c r="JEV15" s="96"/>
      <c r="JEW15" s="97"/>
      <c r="JEX15" s="98"/>
      <c r="JEY15" s="97"/>
      <c r="JEZ15" s="95"/>
      <c r="JFA15" s="96"/>
      <c r="JFB15" s="97"/>
      <c r="JFC15" s="98"/>
      <c r="JFD15" s="97"/>
      <c r="JFE15" s="95"/>
      <c r="JFF15" s="96"/>
      <c r="JFG15" s="97"/>
      <c r="JFH15" s="98"/>
      <c r="JFI15" s="97"/>
      <c r="JFJ15" s="95"/>
      <c r="JFK15" s="96"/>
      <c r="JFL15" s="97"/>
      <c r="JFM15" s="98"/>
      <c r="JFN15" s="97"/>
      <c r="JFO15" s="95"/>
      <c r="JFP15" s="96"/>
      <c r="JFQ15" s="97"/>
      <c r="JFR15" s="98"/>
      <c r="JFS15" s="97"/>
      <c r="JFT15" s="95"/>
      <c r="JFU15" s="96"/>
      <c r="JFV15" s="97"/>
      <c r="JFW15" s="98"/>
      <c r="JFX15" s="97"/>
      <c r="JFY15" s="95"/>
      <c r="JFZ15" s="96"/>
      <c r="JGA15" s="97"/>
      <c r="JGB15" s="98"/>
      <c r="JGC15" s="97"/>
      <c r="JGD15" s="95"/>
      <c r="JGE15" s="96"/>
      <c r="JGF15" s="97"/>
      <c r="JGG15" s="98"/>
      <c r="JGH15" s="97"/>
      <c r="JGI15" s="95"/>
      <c r="JGJ15" s="96"/>
      <c r="JGK15" s="97"/>
      <c r="JGL15" s="98"/>
      <c r="JGM15" s="97"/>
      <c r="JGN15" s="95"/>
      <c r="JGO15" s="96"/>
      <c r="JGP15" s="97"/>
      <c r="JGQ15" s="98"/>
      <c r="JGR15" s="97"/>
      <c r="JGS15" s="95"/>
      <c r="JGT15" s="96"/>
      <c r="JGU15" s="97"/>
      <c r="JGV15" s="98"/>
      <c r="JGW15" s="97"/>
      <c r="JGX15" s="95"/>
      <c r="JGY15" s="96"/>
      <c r="JGZ15" s="97"/>
      <c r="JHA15" s="98"/>
      <c r="JHB15" s="97"/>
      <c r="JHC15" s="95"/>
      <c r="JHD15" s="96"/>
      <c r="JHE15" s="97"/>
      <c r="JHF15" s="98"/>
      <c r="JHG15" s="97"/>
      <c r="JHH15" s="95"/>
      <c r="JHI15" s="96"/>
      <c r="JHJ15" s="97"/>
      <c r="JHK15" s="98"/>
      <c r="JHL15" s="97"/>
      <c r="JHM15" s="95"/>
      <c r="JHN15" s="96"/>
      <c r="JHO15" s="97"/>
      <c r="JHP15" s="98"/>
      <c r="JHQ15" s="97"/>
      <c r="JHR15" s="95"/>
      <c r="JHS15" s="96"/>
      <c r="JHT15" s="97"/>
      <c r="JHU15" s="98"/>
      <c r="JHV15" s="97"/>
      <c r="JHW15" s="95"/>
      <c r="JHX15" s="96"/>
      <c r="JHY15" s="97"/>
      <c r="JHZ15" s="98"/>
      <c r="JIA15" s="97"/>
      <c r="JIB15" s="95"/>
      <c r="JIC15" s="96"/>
      <c r="JID15" s="97"/>
      <c r="JIE15" s="98"/>
      <c r="JIF15" s="97"/>
      <c r="JIG15" s="95"/>
      <c r="JIH15" s="96"/>
      <c r="JII15" s="97"/>
      <c r="JIJ15" s="98"/>
      <c r="JIK15" s="97"/>
      <c r="JIL15" s="95"/>
      <c r="JIM15" s="96"/>
      <c r="JIN15" s="97"/>
      <c r="JIO15" s="98"/>
      <c r="JIP15" s="97"/>
      <c r="JIQ15" s="95"/>
      <c r="JIR15" s="96"/>
      <c r="JIS15" s="97"/>
      <c r="JIT15" s="98"/>
      <c r="JIU15" s="97"/>
      <c r="JIV15" s="95"/>
      <c r="JIW15" s="96"/>
      <c r="JIX15" s="97"/>
      <c r="JIY15" s="98"/>
      <c r="JIZ15" s="97"/>
      <c r="JJA15" s="95"/>
      <c r="JJB15" s="96"/>
      <c r="JJC15" s="97"/>
      <c r="JJD15" s="98"/>
      <c r="JJE15" s="97"/>
      <c r="JJF15" s="95"/>
      <c r="JJG15" s="96"/>
      <c r="JJH15" s="97"/>
      <c r="JJI15" s="98"/>
      <c r="JJJ15" s="97"/>
      <c r="JJK15" s="95"/>
      <c r="JJL15" s="96"/>
      <c r="JJM15" s="97"/>
      <c r="JJN15" s="98"/>
      <c r="JJO15" s="97"/>
      <c r="JJP15" s="95"/>
      <c r="JJQ15" s="96"/>
      <c r="JJR15" s="97"/>
      <c r="JJS15" s="98"/>
      <c r="JJT15" s="97"/>
      <c r="JJU15" s="95"/>
      <c r="JJV15" s="96"/>
      <c r="JJW15" s="97"/>
      <c r="JJX15" s="98"/>
      <c r="JJY15" s="97"/>
      <c r="JJZ15" s="95"/>
      <c r="JKA15" s="96"/>
      <c r="JKB15" s="97"/>
      <c r="JKC15" s="98"/>
      <c r="JKD15" s="97"/>
      <c r="JKE15" s="95"/>
      <c r="JKF15" s="96"/>
      <c r="JKG15" s="97"/>
      <c r="JKH15" s="98"/>
      <c r="JKI15" s="97"/>
      <c r="JKJ15" s="95"/>
      <c r="JKK15" s="96"/>
      <c r="JKL15" s="97"/>
      <c r="JKM15" s="98"/>
      <c r="JKN15" s="97"/>
      <c r="JKO15" s="95"/>
      <c r="JKP15" s="96"/>
      <c r="JKQ15" s="97"/>
      <c r="JKR15" s="98"/>
      <c r="JKS15" s="97"/>
      <c r="JKT15" s="95"/>
      <c r="JKU15" s="96"/>
      <c r="JKV15" s="97"/>
      <c r="JKW15" s="98"/>
      <c r="JKX15" s="97"/>
      <c r="JKY15" s="95"/>
      <c r="JKZ15" s="96"/>
      <c r="JLA15" s="97"/>
      <c r="JLB15" s="98"/>
      <c r="JLC15" s="97"/>
      <c r="JLD15" s="95"/>
      <c r="JLE15" s="96"/>
      <c r="JLF15" s="97"/>
      <c r="JLG15" s="98"/>
      <c r="JLH15" s="97"/>
      <c r="JLI15" s="95"/>
      <c r="JLJ15" s="96"/>
      <c r="JLK15" s="97"/>
      <c r="JLL15" s="98"/>
      <c r="JLM15" s="97"/>
      <c r="JLN15" s="95"/>
      <c r="JLO15" s="96"/>
      <c r="JLP15" s="97"/>
      <c r="JLQ15" s="98"/>
      <c r="JLR15" s="97"/>
      <c r="JLS15" s="95"/>
      <c r="JLT15" s="96"/>
      <c r="JLU15" s="97"/>
      <c r="JLV15" s="98"/>
      <c r="JLW15" s="97"/>
      <c r="JLX15" s="95"/>
      <c r="JLY15" s="96"/>
      <c r="JLZ15" s="97"/>
      <c r="JMA15" s="98"/>
      <c r="JMB15" s="97"/>
      <c r="JMC15" s="95"/>
      <c r="JMD15" s="96"/>
      <c r="JME15" s="97"/>
      <c r="JMF15" s="98"/>
      <c r="JMG15" s="97"/>
      <c r="JMH15" s="95"/>
      <c r="JMI15" s="96"/>
      <c r="JMJ15" s="97"/>
      <c r="JMK15" s="98"/>
      <c r="JML15" s="97"/>
      <c r="JMM15" s="95"/>
      <c r="JMN15" s="96"/>
      <c r="JMO15" s="97"/>
      <c r="JMP15" s="98"/>
      <c r="JMQ15" s="97"/>
      <c r="JMR15" s="95"/>
      <c r="JMS15" s="96"/>
      <c r="JMT15" s="97"/>
      <c r="JMU15" s="98"/>
      <c r="JMV15" s="97"/>
      <c r="JMW15" s="95"/>
      <c r="JMX15" s="96"/>
      <c r="JMY15" s="97"/>
      <c r="JMZ15" s="98"/>
      <c r="JNA15" s="97"/>
      <c r="JNB15" s="95"/>
      <c r="JNC15" s="96"/>
      <c r="JND15" s="97"/>
      <c r="JNE15" s="98"/>
      <c r="JNF15" s="97"/>
      <c r="JNG15" s="95"/>
      <c r="JNH15" s="96"/>
      <c r="JNI15" s="97"/>
      <c r="JNJ15" s="98"/>
      <c r="JNK15" s="97"/>
      <c r="JNL15" s="95"/>
      <c r="JNM15" s="96"/>
      <c r="JNN15" s="97"/>
      <c r="JNO15" s="98"/>
      <c r="JNP15" s="97"/>
      <c r="JNQ15" s="95"/>
      <c r="JNR15" s="96"/>
      <c r="JNS15" s="97"/>
      <c r="JNT15" s="98"/>
      <c r="JNU15" s="97"/>
      <c r="JNV15" s="95"/>
      <c r="JNW15" s="96"/>
      <c r="JNX15" s="97"/>
      <c r="JNY15" s="98"/>
      <c r="JNZ15" s="97"/>
      <c r="JOA15" s="95"/>
      <c r="JOB15" s="96"/>
      <c r="JOC15" s="97"/>
      <c r="JOD15" s="98"/>
      <c r="JOE15" s="97"/>
      <c r="JOF15" s="95"/>
      <c r="JOG15" s="96"/>
      <c r="JOH15" s="97"/>
      <c r="JOI15" s="98"/>
      <c r="JOJ15" s="97"/>
      <c r="JOK15" s="95"/>
      <c r="JOL15" s="96"/>
      <c r="JOM15" s="97"/>
      <c r="JON15" s="98"/>
      <c r="JOO15" s="97"/>
      <c r="JOP15" s="95"/>
      <c r="JOQ15" s="96"/>
      <c r="JOR15" s="97"/>
      <c r="JOS15" s="98"/>
      <c r="JOT15" s="97"/>
      <c r="JOU15" s="95"/>
      <c r="JOV15" s="96"/>
      <c r="JOW15" s="97"/>
      <c r="JOX15" s="98"/>
      <c r="JOY15" s="97"/>
      <c r="JOZ15" s="95"/>
      <c r="JPA15" s="96"/>
      <c r="JPB15" s="97"/>
      <c r="JPC15" s="98"/>
      <c r="JPD15" s="97"/>
      <c r="JPE15" s="95"/>
      <c r="JPF15" s="96"/>
      <c r="JPG15" s="97"/>
      <c r="JPH15" s="98"/>
      <c r="JPI15" s="97"/>
      <c r="JPJ15" s="95"/>
      <c r="JPK15" s="96"/>
      <c r="JPL15" s="97"/>
      <c r="JPM15" s="98"/>
      <c r="JPN15" s="97"/>
      <c r="JPO15" s="95"/>
      <c r="JPP15" s="96"/>
      <c r="JPQ15" s="97"/>
      <c r="JPR15" s="98"/>
      <c r="JPS15" s="97"/>
      <c r="JPT15" s="95"/>
      <c r="JPU15" s="96"/>
      <c r="JPV15" s="97"/>
      <c r="JPW15" s="98"/>
      <c r="JPX15" s="97"/>
      <c r="JPY15" s="95"/>
      <c r="JPZ15" s="96"/>
      <c r="JQA15" s="97"/>
      <c r="JQB15" s="98"/>
      <c r="JQC15" s="97"/>
      <c r="JQD15" s="95"/>
      <c r="JQE15" s="96"/>
      <c r="JQF15" s="97"/>
      <c r="JQG15" s="98"/>
      <c r="JQH15" s="97"/>
      <c r="JQI15" s="95"/>
      <c r="JQJ15" s="96"/>
      <c r="JQK15" s="97"/>
      <c r="JQL15" s="98"/>
      <c r="JQM15" s="97"/>
      <c r="JQN15" s="95"/>
      <c r="JQO15" s="96"/>
      <c r="JQP15" s="97"/>
      <c r="JQQ15" s="98"/>
      <c r="JQR15" s="97"/>
      <c r="JQS15" s="95"/>
      <c r="JQT15" s="96"/>
      <c r="JQU15" s="97"/>
      <c r="JQV15" s="98"/>
      <c r="JQW15" s="97"/>
      <c r="JQX15" s="95"/>
      <c r="JQY15" s="96"/>
      <c r="JQZ15" s="97"/>
      <c r="JRA15" s="98"/>
      <c r="JRB15" s="97"/>
      <c r="JRC15" s="95"/>
      <c r="JRD15" s="96"/>
      <c r="JRE15" s="97"/>
      <c r="JRF15" s="98"/>
      <c r="JRG15" s="97"/>
      <c r="JRH15" s="95"/>
      <c r="JRI15" s="96"/>
      <c r="JRJ15" s="97"/>
      <c r="JRK15" s="98"/>
      <c r="JRL15" s="97"/>
      <c r="JRM15" s="95"/>
      <c r="JRN15" s="96"/>
      <c r="JRO15" s="97"/>
      <c r="JRP15" s="98"/>
      <c r="JRQ15" s="97"/>
      <c r="JRR15" s="95"/>
      <c r="JRS15" s="96"/>
      <c r="JRT15" s="97"/>
      <c r="JRU15" s="98"/>
      <c r="JRV15" s="97"/>
      <c r="JRW15" s="95"/>
      <c r="JRX15" s="96"/>
      <c r="JRY15" s="97"/>
      <c r="JRZ15" s="98"/>
      <c r="JSA15" s="97"/>
      <c r="JSB15" s="95"/>
      <c r="JSC15" s="96"/>
      <c r="JSD15" s="97"/>
      <c r="JSE15" s="98"/>
      <c r="JSF15" s="97"/>
      <c r="JSG15" s="95"/>
      <c r="JSH15" s="96"/>
      <c r="JSI15" s="97"/>
      <c r="JSJ15" s="98"/>
      <c r="JSK15" s="97"/>
      <c r="JSL15" s="95"/>
      <c r="JSM15" s="96"/>
      <c r="JSN15" s="97"/>
      <c r="JSO15" s="98"/>
      <c r="JSP15" s="97"/>
      <c r="JSQ15" s="95"/>
      <c r="JSR15" s="96"/>
      <c r="JSS15" s="97"/>
      <c r="JST15" s="98"/>
      <c r="JSU15" s="97"/>
      <c r="JSV15" s="95"/>
      <c r="JSW15" s="96"/>
      <c r="JSX15" s="97"/>
      <c r="JSY15" s="98"/>
      <c r="JSZ15" s="97"/>
      <c r="JTA15" s="95"/>
      <c r="JTB15" s="96"/>
      <c r="JTC15" s="97"/>
      <c r="JTD15" s="98"/>
      <c r="JTE15" s="97"/>
      <c r="JTF15" s="95"/>
      <c r="JTG15" s="96"/>
      <c r="JTH15" s="97"/>
      <c r="JTI15" s="98"/>
      <c r="JTJ15" s="97"/>
      <c r="JTK15" s="95"/>
      <c r="JTL15" s="96"/>
      <c r="JTM15" s="97"/>
      <c r="JTN15" s="98"/>
      <c r="JTO15" s="97"/>
      <c r="JTP15" s="95"/>
      <c r="JTQ15" s="96"/>
      <c r="JTR15" s="97"/>
      <c r="JTS15" s="98"/>
      <c r="JTT15" s="97"/>
      <c r="JTU15" s="95"/>
      <c r="JTV15" s="96"/>
      <c r="JTW15" s="97"/>
      <c r="JTX15" s="98"/>
      <c r="JTY15" s="97"/>
      <c r="JTZ15" s="95"/>
      <c r="JUA15" s="96"/>
      <c r="JUB15" s="97"/>
      <c r="JUC15" s="98"/>
      <c r="JUD15" s="97"/>
      <c r="JUE15" s="95"/>
      <c r="JUF15" s="96"/>
      <c r="JUG15" s="97"/>
      <c r="JUH15" s="98"/>
      <c r="JUI15" s="97"/>
      <c r="JUJ15" s="95"/>
      <c r="JUK15" s="96"/>
      <c r="JUL15" s="97"/>
      <c r="JUM15" s="98"/>
      <c r="JUN15" s="97"/>
      <c r="JUO15" s="95"/>
      <c r="JUP15" s="96"/>
      <c r="JUQ15" s="97"/>
      <c r="JUR15" s="98"/>
      <c r="JUS15" s="97"/>
      <c r="JUT15" s="95"/>
      <c r="JUU15" s="96"/>
      <c r="JUV15" s="97"/>
      <c r="JUW15" s="98"/>
      <c r="JUX15" s="97"/>
      <c r="JUY15" s="95"/>
      <c r="JUZ15" s="96"/>
      <c r="JVA15" s="97"/>
      <c r="JVB15" s="98"/>
      <c r="JVC15" s="97"/>
      <c r="JVD15" s="95"/>
      <c r="JVE15" s="96"/>
      <c r="JVF15" s="97"/>
      <c r="JVG15" s="98"/>
      <c r="JVH15" s="97"/>
      <c r="JVI15" s="95"/>
      <c r="JVJ15" s="96"/>
      <c r="JVK15" s="97"/>
      <c r="JVL15" s="98"/>
      <c r="JVM15" s="97"/>
      <c r="JVN15" s="95"/>
      <c r="JVO15" s="96"/>
      <c r="JVP15" s="97"/>
      <c r="JVQ15" s="98"/>
      <c r="JVR15" s="97"/>
      <c r="JVS15" s="95"/>
      <c r="JVT15" s="96"/>
      <c r="JVU15" s="97"/>
      <c r="JVV15" s="98"/>
      <c r="JVW15" s="97"/>
      <c r="JVX15" s="95"/>
      <c r="JVY15" s="96"/>
      <c r="JVZ15" s="97"/>
      <c r="JWA15" s="98"/>
      <c r="JWB15" s="97"/>
      <c r="JWC15" s="95"/>
      <c r="JWD15" s="96"/>
      <c r="JWE15" s="97"/>
      <c r="JWF15" s="98"/>
      <c r="JWG15" s="97"/>
      <c r="JWH15" s="95"/>
      <c r="JWI15" s="96"/>
      <c r="JWJ15" s="97"/>
      <c r="JWK15" s="98"/>
      <c r="JWL15" s="97"/>
      <c r="JWM15" s="95"/>
      <c r="JWN15" s="96"/>
      <c r="JWO15" s="97"/>
      <c r="JWP15" s="98"/>
      <c r="JWQ15" s="97"/>
      <c r="JWR15" s="95"/>
      <c r="JWS15" s="96"/>
      <c r="JWT15" s="97"/>
      <c r="JWU15" s="98"/>
      <c r="JWV15" s="97"/>
      <c r="JWW15" s="95"/>
      <c r="JWX15" s="96"/>
      <c r="JWY15" s="97"/>
      <c r="JWZ15" s="98"/>
      <c r="JXA15" s="97"/>
      <c r="JXB15" s="95"/>
      <c r="JXC15" s="96"/>
      <c r="JXD15" s="97"/>
      <c r="JXE15" s="98"/>
      <c r="JXF15" s="97"/>
      <c r="JXG15" s="95"/>
      <c r="JXH15" s="96"/>
      <c r="JXI15" s="97"/>
      <c r="JXJ15" s="98"/>
      <c r="JXK15" s="97"/>
      <c r="JXL15" s="95"/>
      <c r="JXM15" s="96"/>
      <c r="JXN15" s="97"/>
      <c r="JXO15" s="98"/>
      <c r="JXP15" s="97"/>
      <c r="JXQ15" s="95"/>
      <c r="JXR15" s="96"/>
      <c r="JXS15" s="97"/>
      <c r="JXT15" s="98"/>
      <c r="JXU15" s="97"/>
      <c r="JXV15" s="95"/>
      <c r="JXW15" s="96"/>
      <c r="JXX15" s="97"/>
      <c r="JXY15" s="98"/>
      <c r="JXZ15" s="97"/>
      <c r="JYA15" s="95"/>
      <c r="JYB15" s="96"/>
      <c r="JYC15" s="97"/>
      <c r="JYD15" s="98"/>
      <c r="JYE15" s="97"/>
      <c r="JYF15" s="95"/>
      <c r="JYG15" s="96"/>
      <c r="JYH15" s="97"/>
      <c r="JYI15" s="98"/>
      <c r="JYJ15" s="97"/>
      <c r="JYK15" s="95"/>
      <c r="JYL15" s="96"/>
      <c r="JYM15" s="97"/>
      <c r="JYN15" s="98"/>
      <c r="JYO15" s="97"/>
      <c r="JYP15" s="95"/>
      <c r="JYQ15" s="96"/>
      <c r="JYR15" s="97"/>
      <c r="JYS15" s="98"/>
      <c r="JYT15" s="97"/>
      <c r="JYU15" s="95"/>
      <c r="JYV15" s="96"/>
      <c r="JYW15" s="97"/>
      <c r="JYX15" s="98"/>
      <c r="JYY15" s="97"/>
      <c r="JYZ15" s="95"/>
      <c r="JZA15" s="96"/>
      <c r="JZB15" s="97"/>
      <c r="JZC15" s="98"/>
      <c r="JZD15" s="97"/>
      <c r="JZE15" s="95"/>
      <c r="JZF15" s="96"/>
      <c r="JZG15" s="97"/>
      <c r="JZH15" s="98"/>
      <c r="JZI15" s="97"/>
      <c r="JZJ15" s="95"/>
      <c r="JZK15" s="96"/>
      <c r="JZL15" s="97"/>
      <c r="JZM15" s="98"/>
      <c r="JZN15" s="97"/>
      <c r="JZO15" s="95"/>
      <c r="JZP15" s="96"/>
      <c r="JZQ15" s="97"/>
      <c r="JZR15" s="98"/>
      <c r="JZS15" s="97"/>
      <c r="JZT15" s="95"/>
      <c r="JZU15" s="96"/>
      <c r="JZV15" s="97"/>
      <c r="JZW15" s="98"/>
      <c r="JZX15" s="97"/>
      <c r="JZY15" s="95"/>
      <c r="JZZ15" s="96"/>
      <c r="KAA15" s="97"/>
      <c r="KAB15" s="98"/>
      <c r="KAC15" s="97"/>
      <c r="KAD15" s="95"/>
      <c r="KAE15" s="96"/>
      <c r="KAF15" s="97"/>
      <c r="KAG15" s="98"/>
      <c r="KAH15" s="97"/>
      <c r="KAI15" s="95"/>
      <c r="KAJ15" s="96"/>
      <c r="KAK15" s="97"/>
      <c r="KAL15" s="98"/>
      <c r="KAM15" s="97"/>
      <c r="KAN15" s="95"/>
      <c r="KAO15" s="96"/>
      <c r="KAP15" s="97"/>
      <c r="KAQ15" s="98"/>
      <c r="KAR15" s="97"/>
      <c r="KAS15" s="95"/>
      <c r="KAT15" s="96"/>
      <c r="KAU15" s="97"/>
      <c r="KAV15" s="98"/>
      <c r="KAW15" s="97"/>
      <c r="KAX15" s="95"/>
      <c r="KAY15" s="96"/>
      <c r="KAZ15" s="97"/>
      <c r="KBA15" s="98"/>
      <c r="KBB15" s="97"/>
      <c r="KBC15" s="95"/>
      <c r="KBD15" s="96"/>
      <c r="KBE15" s="97"/>
      <c r="KBF15" s="98"/>
      <c r="KBG15" s="97"/>
      <c r="KBH15" s="95"/>
      <c r="KBI15" s="96"/>
      <c r="KBJ15" s="97"/>
      <c r="KBK15" s="98"/>
      <c r="KBL15" s="97"/>
      <c r="KBM15" s="95"/>
      <c r="KBN15" s="96"/>
      <c r="KBO15" s="97"/>
      <c r="KBP15" s="98"/>
      <c r="KBQ15" s="97"/>
      <c r="KBR15" s="95"/>
      <c r="KBS15" s="96"/>
      <c r="KBT15" s="97"/>
      <c r="KBU15" s="98"/>
      <c r="KBV15" s="97"/>
      <c r="KBW15" s="95"/>
      <c r="KBX15" s="96"/>
      <c r="KBY15" s="97"/>
      <c r="KBZ15" s="98"/>
      <c r="KCA15" s="97"/>
      <c r="KCB15" s="95"/>
      <c r="KCC15" s="96"/>
      <c r="KCD15" s="97"/>
      <c r="KCE15" s="98"/>
      <c r="KCF15" s="97"/>
      <c r="KCG15" s="95"/>
      <c r="KCH15" s="96"/>
      <c r="KCI15" s="97"/>
      <c r="KCJ15" s="98"/>
      <c r="KCK15" s="97"/>
      <c r="KCL15" s="95"/>
      <c r="KCM15" s="96"/>
      <c r="KCN15" s="97"/>
      <c r="KCO15" s="98"/>
      <c r="KCP15" s="97"/>
      <c r="KCQ15" s="95"/>
      <c r="KCR15" s="96"/>
      <c r="KCS15" s="97"/>
      <c r="KCT15" s="98"/>
      <c r="KCU15" s="97"/>
      <c r="KCV15" s="95"/>
      <c r="KCW15" s="96"/>
      <c r="KCX15" s="97"/>
      <c r="KCY15" s="98"/>
      <c r="KCZ15" s="97"/>
      <c r="KDA15" s="95"/>
      <c r="KDB15" s="96"/>
      <c r="KDC15" s="97"/>
      <c r="KDD15" s="98"/>
      <c r="KDE15" s="97"/>
      <c r="KDF15" s="95"/>
      <c r="KDG15" s="96"/>
      <c r="KDH15" s="97"/>
      <c r="KDI15" s="98"/>
      <c r="KDJ15" s="97"/>
      <c r="KDK15" s="95"/>
      <c r="KDL15" s="96"/>
      <c r="KDM15" s="97"/>
      <c r="KDN15" s="98"/>
      <c r="KDO15" s="97"/>
      <c r="KDP15" s="95"/>
      <c r="KDQ15" s="96"/>
      <c r="KDR15" s="97"/>
      <c r="KDS15" s="98"/>
      <c r="KDT15" s="97"/>
      <c r="KDU15" s="95"/>
      <c r="KDV15" s="96"/>
      <c r="KDW15" s="97"/>
      <c r="KDX15" s="98"/>
      <c r="KDY15" s="97"/>
      <c r="KDZ15" s="95"/>
      <c r="KEA15" s="96"/>
      <c r="KEB15" s="97"/>
      <c r="KEC15" s="98"/>
      <c r="KED15" s="97"/>
      <c r="KEE15" s="95"/>
      <c r="KEF15" s="96"/>
      <c r="KEG15" s="97"/>
      <c r="KEH15" s="98"/>
      <c r="KEI15" s="97"/>
      <c r="KEJ15" s="95"/>
      <c r="KEK15" s="96"/>
      <c r="KEL15" s="97"/>
      <c r="KEM15" s="98"/>
      <c r="KEN15" s="97"/>
      <c r="KEO15" s="95"/>
      <c r="KEP15" s="96"/>
      <c r="KEQ15" s="97"/>
      <c r="KER15" s="98"/>
      <c r="KES15" s="97"/>
      <c r="KET15" s="95"/>
      <c r="KEU15" s="96"/>
      <c r="KEV15" s="97"/>
      <c r="KEW15" s="98"/>
      <c r="KEX15" s="97"/>
      <c r="KEY15" s="95"/>
      <c r="KEZ15" s="96"/>
      <c r="KFA15" s="97"/>
      <c r="KFB15" s="98"/>
      <c r="KFC15" s="97"/>
      <c r="KFD15" s="95"/>
      <c r="KFE15" s="96"/>
      <c r="KFF15" s="97"/>
      <c r="KFG15" s="98"/>
      <c r="KFH15" s="97"/>
      <c r="KFI15" s="95"/>
      <c r="KFJ15" s="96"/>
      <c r="KFK15" s="97"/>
      <c r="KFL15" s="98"/>
      <c r="KFM15" s="97"/>
      <c r="KFN15" s="95"/>
      <c r="KFO15" s="96"/>
      <c r="KFP15" s="97"/>
      <c r="KFQ15" s="98"/>
      <c r="KFR15" s="97"/>
      <c r="KFS15" s="95"/>
      <c r="KFT15" s="96"/>
      <c r="KFU15" s="97"/>
      <c r="KFV15" s="98"/>
      <c r="KFW15" s="97"/>
      <c r="KFX15" s="95"/>
      <c r="KFY15" s="96"/>
      <c r="KFZ15" s="97"/>
      <c r="KGA15" s="98"/>
      <c r="KGB15" s="97"/>
      <c r="KGC15" s="95"/>
      <c r="KGD15" s="96"/>
      <c r="KGE15" s="97"/>
      <c r="KGF15" s="98"/>
      <c r="KGG15" s="97"/>
      <c r="KGH15" s="95"/>
      <c r="KGI15" s="96"/>
      <c r="KGJ15" s="97"/>
      <c r="KGK15" s="98"/>
      <c r="KGL15" s="97"/>
      <c r="KGM15" s="95"/>
      <c r="KGN15" s="96"/>
      <c r="KGO15" s="97"/>
      <c r="KGP15" s="98"/>
      <c r="KGQ15" s="97"/>
      <c r="KGR15" s="95"/>
      <c r="KGS15" s="96"/>
      <c r="KGT15" s="97"/>
      <c r="KGU15" s="98"/>
      <c r="KGV15" s="97"/>
      <c r="KGW15" s="95"/>
      <c r="KGX15" s="96"/>
      <c r="KGY15" s="97"/>
      <c r="KGZ15" s="98"/>
      <c r="KHA15" s="97"/>
      <c r="KHB15" s="95"/>
      <c r="KHC15" s="96"/>
      <c r="KHD15" s="97"/>
      <c r="KHE15" s="98"/>
      <c r="KHF15" s="97"/>
      <c r="KHG15" s="95"/>
      <c r="KHH15" s="96"/>
      <c r="KHI15" s="97"/>
      <c r="KHJ15" s="98"/>
      <c r="KHK15" s="97"/>
      <c r="KHL15" s="95"/>
      <c r="KHM15" s="96"/>
      <c r="KHN15" s="97"/>
      <c r="KHO15" s="98"/>
      <c r="KHP15" s="97"/>
      <c r="KHQ15" s="95"/>
      <c r="KHR15" s="96"/>
      <c r="KHS15" s="97"/>
      <c r="KHT15" s="98"/>
      <c r="KHU15" s="97"/>
      <c r="KHV15" s="95"/>
      <c r="KHW15" s="96"/>
      <c r="KHX15" s="97"/>
      <c r="KHY15" s="98"/>
      <c r="KHZ15" s="97"/>
      <c r="KIA15" s="95"/>
      <c r="KIB15" s="96"/>
      <c r="KIC15" s="97"/>
      <c r="KID15" s="98"/>
      <c r="KIE15" s="97"/>
      <c r="KIF15" s="95"/>
      <c r="KIG15" s="96"/>
      <c r="KIH15" s="97"/>
      <c r="KII15" s="98"/>
      <c r="KIJ15" s="97"/>
      <c r="KIK15" s="95"/>
      <c r="KIL15" s="96"/>
      <c r="KIM15" s="97"/>
      <c r="KIN15" s="98"/>
      <c r="KIO15" s="97"/>
      <c r="KIP15" s="95"/>
      <c r="KIQ15" s="96"/>
      <c r="KIR15" s="97"/>
      <c r="KIS15" s="98"/>
      <c r="KIT15" s="97"/>
      <c r="KIU15" s="95"/>
      <c r="KIV15" s="96"/>
      <c r="KIW15" s="97"/>
      <c r="KIX15" s="98"/>
      <c r="KIY15" s="97"/>
      <c r="KIZ15" s="95"/>
      <c r="KJA15" s="96"/>
      <c r="KJB15" s="97"/>
      <c r="KJC15" s="98"/>
      <c r="KJD15" s="97"/>
      <c r="KJE15" s="95"/>
      <c r="KJF15" s="96"/>
      <c r="KJG15" s="97"/>
      <c r="KJH15" s="98"/>
      <c r="KJI15" s="97"/>
      <c r="KJJ15" s="95"/>
      <c r="KJK15" s="96"/>
      <c r="KJL15" s="97"/>
      <c r="KJM15" s="98"/>
      <c r="KJN15" s="97"/>
      <c r="KJO15" s="95"/>
      <c r="KJP15" s="96"/>
      <c r="KJQ15" s="97"/>
      <c r="KJR15" s="98"/>
      <c r="KJS15" s="97"/>
      <c r="KJT15" s="95"/>
      <c r="KJU15" s="96"/>
      <c r="KJV15" s="97"/>
      <c r="KJW15" s="98"/>
      <c r="KJX15" s="97"/>
      <c r="KJY15" s="95"/>
      <c r="KJZ15" s="96"/>
      <c r="KKA15" s="97"/>
      <c r="KKB15" s="98"/>
      <c r="KKC15" s="97"/>
      <c r="KKD15" s="95"/>
      <c r="KKE15" s="96"/>
      <c r="KKF15" s="97"/>
      <c r="KKG15" s="98"/>
      <c r="KKH15" s="97"/>
      <c r="KKI15" s="95"/>
      <c r="KKJ15" s="96"/>
      <c r="KKK15" s="97"/>
      <c r="KKL15" s="98"/>
      <c r="KKM15" s="97"/>
      <c r="KKN15" s="95"/>
      <c r="KKO15" s="96"/>
      <c r="KKP15" s="97"/>
      <c r="KKQ15" s="98"/>
      <c r="KKR15" s="97"/>
      <c r="KKS15" s="95"/>
      <c r="KKT15" s="96"/>
      <c r="KKU15" s="97"/>
      <c r="KKV15" s="98"/>
      <c r="KKW15" s="97"/>
      <c r="KKX15" s="95"/>
      <c r="KKY15" s="96"/>
      <c r="KKZ15" s="97"/>
      <c r="KLA15" s="98"/>
      <c r="KLB15" s="97"/>
      <c r="KLC15" s="95"/>
      <c r="KLD15" s="96"/>
      <c r="KLE15" s="97"/>
      <c r="KLF15" s="98"/>
      <c r="KLG15" s="97"/>
      <c r="KLH15" s="95"/>
      <c r="KLI15" s="96"/>
      <c r="KLJ15" s="97"/>
      <c r="KLK15" s="98"/>
      <c r="KLL15" s="97"/>
      <c r="KLM15" s="95"/>
      <c r="KLN15" s="96"/>
      <c r="KLO15" s="97"/>
      <c r="KLP15" s="98"/>
      <c r="KLQ15" s="97"/>
      <c r="KLR15" s="95"/>
      <c r="KLS15" s="96"/>
      <c r="KLT15" s="97"/>
      <c r="KLU15" s="98"/>
      <c r="KLV15" s="97"/>
      <c r="KLW15" s="95"/>
      <c r="KLX15" s="96"/>
      <c r="KLY15" s="97"/>
      <c r="KLZ15" s="98"/>
      <c r="KMA15" s="97"/>
      <c r="KMB15" s="95"/>
      <c r="KMC15" s="96"/>
      <c r="KMD15" s="97"/>
      <c r="KME15" s="98"/>
      <c r="KMF15" s="97"/>
      <c r="KMG15" s="95"/>
      <c r="KMH15" s="96"/>
      <c r="KMI15" s="97"/>
      <c r="KMJ15" s="98"/>
      <c r="KMK15" s="97"/>
      <c r="KML15" s="95"/>
      <c r="KMM15" s="96"/>
      <c r="KMN15" s="97"/>
      <c r="KMO15" s="98"/>
      <c r="KMP15" s="97"/>
      <c r="KMQ15" s="95"/>
      <c r="KMR15" s="96"/>
      <c r="KMS15" s="97"/>
      <c r="KMT15" s="98"/>
      <c r="KMU15" s="97"/>
      <c r="KMV15" s="95"/>
      <c r="KMW15" s="96"/>
      <c r="KMX15" s="97"/>
      <c r="KMY15" s="98"/>
      <c r="KMZ15" s="97"/>
      <c r="KNA15" s="95"/>
      <c r="KNB15" s="96"/>
      <c r="KNC15" s="97"/>
      <c r="KND15" s="98"/>
      <c r="KNE15" s="97"/>
      <c r="KNF15" s="95"/>
      <c r="KNG15" s="96"/>
      <c r="KNH15" s="97"/>
      <c r="KNI15" s="98"/>
      <c r="KNJ15" s="97"/>
      <c r="KNK15" s="95"/>
      <c r="KNL15" s="96"/>
      <c r="KNM15" s="97"/>
      <c r="KNN15" s="98"/>
      <c r="KNO15" s="97"/>
      <c r="KNP15" s="95"/>
      <c r="KNQ15" s="96"/>
      <c r="KNR15" s="97"/>
      <c r="KNS15" s="98"/>
      <c r="KNT15" s="97"/>
      <c r="KNU15" s="95"/>
      <c r="KNV15" s="96"/>
      <c r="KNW15" s="97"/>
      <c r="KNX15" s="98"/>
      <c r="KNY15" s="97"/>
      <c r="KNZ15" s="95"/>
      <c r="KOA15" s="96"/>
      <c r="KOB15" s="97"/>
      <c r="KOC15" s="98"/>
      <c r="KOD15" s="97"/>
      <c r="KOE15" s="95"/>
      <c r="KOF15" s="96"/>
      <c r="KOG15" s="97"/>
      <c r="KOH15" s="98"/>
      <c r="KOI15" s="97"/>
      <c r="KOJ15" s="95"/>
      <c r="KOK15" s="96"/>
      <c r="KOL15" s="97"/>
      <c r="KOM15" s="98"/>
      <c r="KON15" s="97"/>
      <c r="KOO15" s="95"/>
      <c r="KOP15" s="96"/>
      <c r="KOQ15" s="97"/>
      <c r="KOR15" s="98"/>
      <c r="KOS15" s="97"/>
      <c r="KOT15" s="95"/>
      <c r="KOU15" s="96"/>
      <c r="KOV15" s="97"/>
      <c r="KOW15" s="98"/>
      <c r="KOX15" s="97"/>
      <c r="KOY15" s="95"/>
      <c r="KOZ15" s="96"/>
      <c r="KPA15" s="97"/>
      <c r="KPB15" s="98"/>
      <c r="KPC15" s="97"/>
      <c r="KPD15" s="95"/>
      <c r="KPE15" s="96"/>
      <c r="KPF15" s="97"/>
      <c r="KPG15" s="98"/>
      <c r="KPH15" s="97"/>
      <c r="KPI15" s="95"/>
      <c r="KPJ15" s="96"/>
      <c r="KPK15" s="97"/>
      <c r="KPL15" s="98"/>
      <c r="KPM15" s="97"/>
      <c r="KPN15" s="95"/>
      <c r="KPO15" s="96"/>
      <c r="KPP15" s="97"/>
      <c r="KPQ15" s="98"/>
      <c r="KPR15" s="97"/>
      <c r="KPS15" s="95"/>
      <c r="KPT15" s="96"/>
      <c r="KPU15" s="97"/>
      <c r="KPV15" s="98"/>
      <c r="KPW15" s="97"/>
      <c r="KPX15" s="95"/>
      <c r="KPY15" s="96"/>
      <c r="KPZ15" s="97"/>
      <c r="KQA15" s="98"/>
      <c r="KQB15" s="97"/>
      <c r="KQC15" s="95"/>
      <c r="KQD15" s="96"/>
      <c r="KQE15" s="97"/>
      <c r="KQF15" s="98"/>
      <c r="KQG15" s="97"/>
      <c r="KQH15" s="95"/>
      <c r="KQI15" s="96"/>
      <c r="KQJ15" s="97"/>
      <c r="KQK15" s="98"/>
      <c r="KQL15" s="97"/>
      <c r="KQM15" s="95"/>
      <c r="KQN15" s="96"/>
      <c r="KQO15" s="97"/>
      <c r="KQP15" s="98"/>
      <c r="KQQ15" s="97"/>
      <c r="KQR15" s="95"/>
      <c r="KQS15" s="96"/>
      <c r="KQT15" s="97"/>
      <c r="KQU15" s="98"/>
      <c r="KQV15" s="97"/>
      <c r="KQW15" s="95"/>
      <c r="KQX15" s="96"/>
      <c r="KQY15" s="97"/>
      <c r="KQZ15" s="98"/>
      <c r="KRA15" s="97"/>
      <c r="KRB15" s="95"/>
      <c r="KRC15" s="96"/>
      <c r="KRD15" s="97"/>
      <c r="KRE15" s="98"/>
      <c r="KRF15" s="97"/>
      <c r="KRG15" s="95"/>
      <c r="KRH15" s="96"/>
      <c r="KRI15" s="97"/>
      <c r="KRJ15" s="98"/>
      <c r="KRK15" s="97"/>
      <c r="KRL15" s="95"/>
      <c r="KRM15" s="96"/>
      <c r="KRN15" s="97"/>
      <c r="KRO15" s="98"/>
      <c r="KRP15" s="97"/>
      <c r="KRQ15" s="95"/>
      <c r="KRR15" s="96"/>
      <c r="KRS15" s="97"/>
      <c r="KRT15" s="98"/>
      <c r="KRU15" s="97"/>
      <c r="KRV15" s="95"/>
      <c r="KRW15" s="96"/>
      <c r="KRX15" s="97"/>
      <c r="KRY15" s="98"/>
      <c r="KRZ15" s="97"/>
      <c r="KSA15" s="95"/>
      <c r="KSB15" s="96"/>
      <c r="KSC15" s="97"/>
      <c r="KSD15" s="98"/>
      <c r="KSE15" s="97"/>
      <c r="KSF15" s="95"/>
      <c r="KSG15" s="96"/>
      <c r="KSH15" s="97"/>
      <c r="KSI15" s="98"/>
      <c r="KSJ15" s="97"/>
      <c r="KSK15" s="95"/>
      <c r="KSL15" s="96"/>
      <c r="KSM15" s="97"/>
      <c r="KSN15" s="98"/>
      <c r="KSO15" s="97"/>
      <c r="KSP15" s="95"/>
      <c r="KSQ15" s="96"/>
      <c r="KSR15" s="97"/>
      <c r="KSS15" s="98"/>
      <c r="KST15" s="97"/>
      <c r="KSU15" s="95"/>
      <c r="KSV15" s="96"/>
      <c r="KSW15" s="97"/>
      <c r="KSX15" s="98"/>
      <c r="KSY15" s="97"/>
      <c r="KSZ15" s="95"/>
      <c r="KTA15" s="96"/>
      <c r="KTB15" s="97"/>
      <c r="KTC15" s="98"/>
      <c r="KTD15" s="97"/>
      <c r="KTE15" s="95"/>
      <c r="KTF15" s="96"/>
      <c r="KTG15" s="97"/>
      <c r="KTH15" s="98"/>
      <c r="KTI15" s="97"/>
      <c r="KTJ15" s="95"/>
      <c r="KTK15" s="96"/>
      <c r="KTL15" s="97"/>
      <c r="KTM15" s="98"/>
      <c r="KTN15" s="97"/>
      <c r="KTO15" s="95"/>
      <c r="KTP15" s="96"/>
      <c r="KTQ15" s="97"/>
      <c r="KTR15" s="98"/>
      <c r="KTS15" s="97"/>
      <c r="KTT15" s="95"/>
      <c r="KTU15" s="96"/>
      <c r="KTV15" s="97"/>
      <c r="KTW15" s="98"/>
      <c r="KTX15" s="97"/>
      <c r="KTY15" s="95"/>
      <c r="KTZ15" s="96"/>
      <c r="KUA15" s="97"/>
      <c r="KUB15" s="98"/>
      <c r="KUC15" s="97"/>
      <c r="KUD15" s="95"/>
      <c r="KUE15" s="96"/>
      <c r="KUF15" s="97"/>
      <c r="KUG15" s="98"/>
      <c r="KUH15" s="97"/>
      <c r="KUI15" s="95"/>
      <c r="KUJ15" s="96"/>
      <c r="KUK15" s="97"/>
      <c r="KUL15" s="98"/>
      <c r="KUM15" s="97"/>
      <c r="KUN15" s="95"/>
      <c r="KUO15" s="96"/>
      <c r="KUP15" s="97"/>
      <c r="KUQ15" s="98"/>
      <c r="KUR15" s="97"/>
      <c r="KUS15" s="95"/>
      <c r="KUT15" s="96"/>
      <c r="KUU15" s="97"/>
      <c r="KUV15" s="98"/>
      <c r="KUW15" s="97"/>
      <c r="KUX15" s="95"/>
      <c r="KUY15" s="96"/>
      <c r="KUZ15" s="97"/>
      <c r="KVA15" s="98"/>
      <c r="KVB15" s="97"/>
      <c r="KVC15" s="95"/>
      <c r="KVD15" s="96"/>
      <c r="KVE15" s="97"/>
      <c r="KVF15" s="98"/>
      <c r="KVG15" s="97"/>
      <c r="KVH15" s="95"/>
      <c r="KVI15" s="96"/>
      <c r="KVJ15" s="97"/>
      <c r="KVK15" s="98"/>
      <c r="KVL15" s="97"/>
      <c r="KVM15" s="95"/>
      <c r="KVN15" s="96"/>
      <c r="KVO15" s="97"/>
      <c r="KVP15" s="98"/>
      <c r="KVQ15" s="97"/>
      <c r="KVR15" s="95"/>
      <c r="KVS15" s="96"/>
      <c r="KVT15" s="97"/>
      <c r="KVU15" s="98"/>
      <c r="KVV15" s="97"/>
      <c r="KVW15" s="95"/>
      <c r="KVX15" s="96"/>
      <c r="KVY15" s="97"/>
      <c r="KVZ15" s="98"/>
      <c r="KWA15" s="97"/>
      <c r="KWB15" s="95"/>
      <c r="KWC15" s="96"/>
      <c r="KWD15" s="97"/>
      <c r="KWE15" s="98"/>
      <c r="KWF15" s="97"/>
      <c r="KWG15" s="95"/>
      <c r="KWH15" s="96"/>
      <c r="KWI15" s="97"/>
      <c r="KWJ15" s="98"/>
      <c r="KWK15" s="97"/>
      <c r="KWL15" s="95"/>
      <c r="KWM15" s="96"/>
      <c r="KWN15" s="97"/>
      <c r="KWO15" s="98"/>
      <c r="KWP15" s="97"/>
      <c r="KWQ15" s="95"/>
      <c r="KWR15" s="96"/>
      <c r="KWS15" s="97"/>
      <c r="KWT15" s="98"/>
      <c r="KWU15" s="97"/>
      <c r="KWV15" s="95"/>
      <c r="KWW15" s="96"/>
      <c r="KWX15" s="97"/>
      <c r="KWY15" s="98"/>
      <c r="KWZ15" s="97"/>
      <c r="KXA15" s="95"/>
      <c r="KXB15" s="96"/>
      <c r="KXC15" s="97"/>
      <c r="KXD15" s="98"/>
      <c r="KXE15" s="97"/>
      <c r="KXF15" s="95"/>
      <c r="KXG15" s="96"/>
      <c r="KXH15" s="97"/>
      <c r="KXI15" s="98"/>
      <c r="KXJ15" s="97"/>
      <c r="KXK15" s="95"/>
      <c r="KXL15" s="96"/>
      <c r="KXM15" s="97"/>
      <c r="KXN15" s="98"/>
      <c r="KXO15" s="97"/>
      <c r="KXP15" s="95"/>
      <c r="KXQ15" s="96"/>
      <c r="KXR15" s="97"/>
      <c r="KXS15" s="98"/>
      <c r="KXT15" s="97"/>
      <c r="KXU15" s="95"/>
      <c r="KXV15" s="96"/>
      <c r="KXW15" s="97"/>
      <c r="KXX15" s="98"/>
      <c r="KXY15" s="97"/>
      <c r="KXZ15" s="95"/>
      <c r="KYA15" s="96"/>
      <c r="KYB15" s="97"/>
      <c r="KYC15" s="98"/>
      <c r="KYD15" s="97"/>
      <c r="KYE15" s="95"/>
      <c r="KYF15" s="96"/>
      <c r="KYG15" s="97"/>
      <c r="KYH15" s="98"/>
      <c r="KYI15" s="97"/>
      <c r="KYJ15" s="95"/>
      <c r="KYK15" s="96"/>
      <c r="KYL15" s="97"/>
      <c r="KYM15" s="98"/>
      <c r="KYN15" s="97"/>
      <c r="KYO15" s="95"/>
      <c r="KYP15" s="96"/>
      <c r="KYQ15" s="97"/>
      <c r="KYR15" s="98"/>
      <c r="KYS15" s="97"/>
      <c r="KYT15" s="95"/>
      <c r="KYU15" s="96"/>
      <c r="KYV15" s="97"/>
      <c r="KYW15" s="98"/>
      <c r="KYX15" s="97"/>
      <c r="KYY15" s="95"/>
      <c r="KYZ15" s="96"/>
      <c r="KZA15" s="97"/>
      <c r="KZB15" s="98"/>
      <c r="KZC15" s="97"/>
      <c r="KZD15" s="95"/>
      <c r="KZE15" s="96"/>
      <c r="KZF15" s="97"/>
      <c r="KZG15" s="98"/>
      <c r="KZH15" s="97"/>
      <c r="KZI15" s="95"/>
      <c r="KZJ15" s="96"/>
      <c r="KZK15" s="97"/>
      <c r="KZL15" s="98"/>
      <c r="KZM15" s="97"/>
      <c r="KZN15" s="95"/>
      <c r="KZO15" s="96"/>
      <c r="KZP15" s="97"/>
      <c r="KZQ15" s="98"/>
      <c r="KZR15" s="97"/>
      <c r="KZS15" s="95"/>
      <c r="KZT15" s="96"/>
      <c r="KZU15" s="97"/>
      <c r="KZV15" s="98"/>
      <c r="KZW15" s="97"/>
      <c r="KZX15" s="95"/>
      <c r="KZY15" s="96"/>
      <c r="KZZ15" s="97"/>
      <c r="LAA15" s="98"/>
      <c r="LAB15" s="97"/>
      <c r="LAC15" s="95"/>
      <c r="LAD15" s="96"/>
      <c r="LAE15" s="97"/>
      <c r="LAF15" s="98"/>
      <c r="LAG15" s="97"/>
      <c r="LAH15" s="95"/>
      <c r="LAI15" s="96"/>
      <c r="LAJ15" s="97"/>
      <c r="LAK15" s="98"/>
      <c r="LAL15" s="97"/>
      <c r="LAM15" s="95"/>
      <c r="LAN15" s="96"/>
      <c r="LAO15" s="97"/>
      <c r="LAP15" s="98"/>
      <c r="LAQ15" s="97"/>
      <c r="LAR15" s="95"/>
      <c r="LAS15" s="96"/>
      <c r="LAT15" s="97"/>
      <c r="LAU15" s="98"/>
      <c r="LAV15" s="97"/>
      <c r="LAW15" s="95"/>
      <c r="LAX15" s="96"/>
      <c r="LAY15" s="97"/>
      <c r="LAZ15" s="98"/>
      <c r="LBA15" s="97"/>
      <c r="LBB15" s="95"/>
      <c r="LBC15" s="96"/>
      <c r="LBD15" s="97"/>
      <c r="LBE15" s="98"/>
      <c r="LBF15" s="97"/>
      <c r="LBG15" s="95"/>
      <c r="LBH15" s="96"/>
      <c r="LBI15" s="97"/>
      <c r="LBJ15" s="98"/>
      <c r="LBK15" s="97"/>
      <c r="LBL15" s="95"/>
      <c r="LBM15" s="96"/>
      <c r="LBN15" s="97"/>
      <c r="LBO15" s="98"/>
      <c r="LBP15" s="97"/>
      <c r="LBQ15" s="95"/>
      <c r="LBR15" s="96"/>
      <c r="LBS15" s="97"/>
      <c r="LBT15" s="98"/>
      <c r="LBU15" s="97"/>
      <c r="LBV15" s="95"/>
      <c r="LBW15" s="96"/>
      <c r="LBX15" s="97"/>
      <c r="LBY15" s="98"/>
      <c r="LBZ15" s="97"/>
      <c r="LCA15" s="95"/>
      <c r="LCB15" s="96"/>
      <c r="LCC15" s="97"/>
      <c r="LCD15" s="98"/>
      <c r="LCE15" s="97"/>
      <c r="LCF15" s="95"/>
      <c r="LCG15" s="96"/>
      <c r="LCH15" s="97"/>
      <c r="LCI15" s="98"/>
      <c r="LCJ15" s="97"/>
      <c r="LCK15" s="95"/>
      <c r="LCL15" s="96"/>
      <c r="LCM15" s="97"/>
      <c r="LCN15" s="98"/>
      <c r="LCO15" s="97"/>
      <c r="LCP15" s="95"/>
      <c r="LCQ15" s="96"/>
      <c r="LCR15" s="97"/>
      <c r="LCS15" s="98"/>
      <c r="LCT15" s="97"/>
      <c r="LCU15" s="95"/>
      <c r="LCV15" s="96"/>
      <c r="LCW15" s="97"/>
      <c r="LCX15" s="98"/>
      <c r="LCY15" s="97"/>
      <c r="LCZ15" s="95"/>
      <c r="LDA15" s="96"/>
      <c r="LDB15" s="97"/>
      <c r="LDC15" s="98"/>
      <c r="LDD15" s="97"/>
      <c r="LDE15" s="95"/>
      <c r="LDF15" s="96"/>
      <c r="LDG15" s="97"/>
      <c r="LDH15" s="98"/>
      <c r="LDI15" s="97"/>
      <c r="LDJ15" s="95"/>
      <c r="LDK15" s="96"/>
      <c r="LDL15" s="97"/>
      <c r="LDM15" s="98"/>
      <c r="LDN15" s="97"/>
      <c r="LDO15" s="95"/>
      <c r="LDP15" s="96"/>
      <c r="LDQ15" s="97"/>
      <c r="LDR15" s="98"/>
      <c r="LDS15" s="97"/>
      <c r="LDT15" s="95"/>
      <c r="LDU15" s="96"/>
      <c r="LDV15" s="97"/>
      <c r="LDW15" s="98"/>
      <c r="LDX15" s="97"/>
      <c r="LDY15" s="95"/>
      <c r="LDZ15" s="96"/>
      <c r="LEA15" s="97"/>
      <c r="LEB15" s="98"/>
      <c r="LEC15" s="97"/>
      <c r="LED15" s="95"/>
      <c r="LEE15" s="96"/>
      <c r="LEF15" s="97"/>
      <c r="LEG15" s="98"/>
      <c r="LEH15" s="97"/>
      <c r="LEI15" s="95"/>
      <c r="LEJ15" s="96"/>
      <c r="LEK15" s="97"/>
      <c r="LEL15" s="98"/>
      <c r="LEM15" s="97"/>
      <c r="LEN15" s="95"/>
      <c r="LEO15" s="96"/>
      <c r="LEP15" s="97"/>
      <c r="LEQ15" s="98"/>
      <c r="LER15" s="97"/>
      <c r="LES15" s="95"/>
      <c r="LET15" s="96"/>
      <c r="LEU15" s="97"/>
      <c r="LEV15" s="98"/>
      <c r="LEW15" s="97"/>
      <c r="LEX15" s="95"/>
      <c r="LEY15" s="96"/>
      <c r="LEZ15" s="97"/>
      <c r="LFA15" s="98"/>
      <c r="LFB15" s="97"/>
      <c r="LFC15" s="95"/>
      <c r="LFD15" s="96"/>
      <c r="LFE15" s="97"/>
      <c r="LFF15" s="98"/>
      <c r="LFG15" s="97"/>
      <c r="LFH15" s="95"/>
      <c r="LFI15" s="96"/>
      <c r="LFJ15" s="97"/>
      <c r="LFK15" s="98"/>
      <c r="LFL15" s="97"/>
      <c r="LFM15" s="95"/>
      <c r="LFN15" s="96"/>
      <c r="LFO15" s="97"/>
      <c r="LFP15" s="98"/>
      <c r="LFQ15" s="97"/>
      <c r="LFR15" s="95"/>
      <c r="LFS15" s="96"/>
      <c r="LFT15" s="97"/>
      <c r="LFU15" s="98"/>
      <c r="LFV15" s="97"/>
      <c r="LFW15" s="95"/>
      <c r="LFX15" s="96"/>
      <c r="LFY15" s="97"/>
      <c r="LFZ15" s="98"/>
      <c r="LGA15" s="97"/>
      <c r="LGB15" s="95"/>
      <c r="LGC15" s="96"/>
      <c r="LGD15" s="97"/>
      <c r="LGE15" s="98"/>
      <c r="LGF15" s="97"/>
      <c r="LGG15" s="95"/>
      <c r="LGH15" s="96"/>
      <c r="LGI15" s="97"/>
      <c r="LGJ15" s="98"/>
      <c r="LGK15" s="97"/>
      <c r="LGL15" s="95"/>
      <c r="LGM15" s="96"/>
      <c r="LGN15" s="97"/>
      <c r="LGO15" s="98"/>
      <c r="LGP15" s="97"/>
      <c r="LGQ15" s="95"/>
      <c r="LGR15" s="96"/>
      <c r="LGS15" s="97"/>
      <c r="LGT15" s="98"/>
      <c r="LGU15" s="97"/>
      <c r="LGV15" s="95"/>
      <c r="LGW15" s="96"/>
      <c r="LGX15" s="97"/>
      <c r="LGY15" s="98"/>
      <c r="LGZ15" s="97"/>
      <c r="LHA15" s="95"/>
      <c r="LHB15" s="96"/>
      <c r="LHC15" s="97"/>
      <c r="LHD15" s="98"/>
      <c r="LHE15" s="97"/>
      <c r="LHF15" s="95"/>
      <c r="LHG15" s="96"/>
      <c r="LHH15" s="97"/>
      <c r="LHI15" s="98"/>
      <c r="LHJ15" s="97"/>
      <c r="LHK15" s="95"/>
      <c r="LHL15" s="96"/>
      <c r="LHM15" s="97"/>
      <c r="LHN15" s="98"/>
      <c r="LHO15" s="97"/>
      <c r="LHP15" s="95"/>
      <c r="LHQ15" s="96"/>
      <c r="LHR15" s="97"/>
      <c r="LHS15" s="98"/>
      <c r="LHT15" s="97"/>
      <c r="LHU15" s="95"/>
      <c r="LHV15" s="96"/>
      <c r="LHW15" s="97"/>
      <c r="LHX15" s="98"/>
      <c r="LHY15" s="97"/>
      <c r="LHZ15" s="95"/>
      <c r="LIA15" s="96"/>
      <c r="LIB15" s="97"/>
      <c r="LIC15" s="98"/>
      <c r="LID15" s="97"/>
      <c r="LIE15" s="95"/>
      <c r="LIF15" s="96"/>
      <c r="LIG15" s="97"/>
      <c r="LIH15" s="98"/>
      <c r="LII15" s="97"/>
      <c r="LIJ15" s="95"/>
      <c r="LIK15" s="96"/>
      <c r="LIL15" s="97"/>
      <c r="LIM15" s="98"/>
      <c r="LIN15" s="97"/>
      <c r="LIO15" s="95"/>
      <c r="LIP15" s="96"/>
      <c r="LIQ15" s="97"/>
      <c r="LIR15" s="98"/>
      <c r="LIS15" s="97"/>
      <c r="LIT15" s="95"/>
      <c r="LIU15" s="96"/>
      <c r="LIV15" s="97"/>
      <c r="LIW15" s="98"/>
      <c r="LIX15" s="97"/>
      <c r="LIY15" s="95"/>
      <c r="LIZ15" s="96"/>
      <c r="LJA15" s="97"/>
      <c r="LJB15" s="98"/>
      <c r="LJC15" s="97"/>
      <c r="LJD15" s="95"/>
      <c r="LJE15" s="96"/>
      <c r="LJF15" s="97"/>
      <c r="LJG15" s="98"/>
      <c r="LJH15" s="97"/>
      <c r="LJI15" s="95"/>
      <c r="LJJ15" s="96"/>
      <c r="LJK15" s="97"/>
      <c r="LJL15" s="98"/>
      <c r="LJM15" s="97"/>
      <c r="LJN15" s="95"/>
      <c r="LJO15" s="96"/>
      <c r="LJP15" s="97"/>
      <c r="LJQ15" s="98"/>
      <c r="LJR15" s="97"/>
      <c r="LJS15" s="95"/>
      <c r="LJT15" s="96"/>
      <c r="LJU15" s="97"/>
      <c r="LJV15" s="98"/>
      <c r="LJW15" s="97"/>
      <c r="LJX15" s="95"/>
      <c r="LJY15" s="96"/>
      <c r="LJZ15" s="97"/>
      <c r="LKA15" s="98"/>
      <c r="LKB15" s="97"/>
      <c r="LKC15" s="95"/>
      <c r="LKD15" s="96"/>
      <c r="LKE15" s="97"/>
      <c r="LKF15" s="98"/>
      <c r="LKG15" s="97"/>
      <c r="LKH15" s="95"/>
      <c r="LKI15" s="96"/>
      <c r="LKJ15" s="97"/>
      <c r="LKK15" s="98"/>
      <c r="LKL15" s="97"/>
      <c r="LKM15" s="95"/>
      <c r="LKN15" s="96"/>
      <c r="LKO15" s="97"/>
      <c r="LKP15" s="98"/>
      <c r="LKQ15" s="97"/>
      <c r="LKR15" s="95"/>
      <c r="LKS15" s="96"/>
      <c r="LKT15" s="97"/>
      <c r="LKU15" s="98"/>
      <c r="LKV15" s="97"/>
      <c r="LKW15" s="95"/>
      <c r="LKX15" s="96"/>
      <c r="LKY15" s="97"/>
      <c r="LKZ15" s="98"/>
      <c r="LLA15" s="97"/>
      <c r="LLB15" s="95"/>
      <c r="LLC15" s="96"/>
      <c r="LLD15" s="97"/>
      <c r="LLE15" s="98"/>
      <c r="LLF15" s="97"/>
      <c r="LLG15" s="95"/>
      <c r="LLH15" s="96"/>
      <c r="LLI15" s="97"/>
      <c r="LLJ15" s="98"/>
      <c r="LLK15" s="97"/>
      <c r="LLL15" s="95"/>
      <c r="LLM15" s="96"/>
      <c r="LLN15" s="97"/>
      <c r="LLO15" s="98"/>
      <c r="LLP15" s="97"/>
      <c r="LLQ15" s="95"/>
      <c r="LLR15" s="96"/>
      <c r="LLS15" s="97"/>
      <c r="LLT15" s="98"/>
      <c r="LLU15" s="97"/>
      <c r="LLV15" s="95"/>
      <c r="LLW15" s="96"/>
      <c r="LLX15" s="97"/>
      <c r="LLY15" s="98"/>
      <c r="LLZ15" s="97"/>
      <c r="LMA15" s="95"/>
      <c r="LMB15" s="96"/>
      <c r="LMC15" s="97"/>
      <c r="LMD15" s="98"/>
      <c r="LME15" s="97"/>
      <c r="LMF15" s="95"/>
      <c r="LMG15" s="96"/>
      <c r="LMH15" s="97"/>
      <c r="LMI15" s="98"/>
      <c r="LMJ15" s="97"/>
      <c r="LMK15" s="95"/>
      <c r="LML15" s="96"/>
      <c r="LMM15" s="97"/>
      <c r="LMN15" s="98"/>
      <c r="LMO15" s="97"/>
      <c r="LMP15" s="95"/>
      <c r="LMQ15" s="96"/>
      <c r="LMR15" s="97"/>
      <c r="LMS15" s="98"/>
      <c r="LMT15" s="97"/>
      <c r="LMU15" s="95"/>
      <c r="LMV15" s="96"/>
      <c r="LMW15" s="97"/>
      <c r="LMX15" s="98"/>
      <c r="LMY15" s="97"/>
      <c r="LMZ15" s="95"/>
      <c r="LNA15" s="96"/>
      <c r="LNB15" s="97"/>
      <c r="LNC15" s="98"/>
      <c r="LND15" s="97"/>
      <c r="LNE15" s="95"/>
      <c r="LNF15" s="96"/>
      <c r="LNG15" s="97"/>
      <c r="LNH15" s="98"/>
      <c r="LNI15" s="97"/>
      <c r="LNJ15" s="95"/>
      <c r="LNK15" s="96"/>
      <c r="LNL15" s="97"/>
      <c r="LNM15" s="98"/>
      <c r="LNN15" s="97"/>
      <c r="LNO15" s="95"/>
      <c r="LNP15" s="96"/>
      <c r="LNQ15" s="97"/>
      <c r="LNR15" s="98"/>
      <c r="LNS15" s="97"/>
      <c r="LNT15" s="95"/>
      <c r="LNU15" s="96"/>
      <c r="LNV15" s="97"/>
      <c r="LNW15" s="98"/>
      <c r="LNX15" s="97"/>
      <c r="LNY15" s="95"/>
      <c r="LNZ15" s="96"/>
      <c r="LOA15" s="97"/>
      <c r="LOB15" s="98"/>
      <c r="LOC15" s="97"/>
      <c r="LOD15" s="95"/>
      <c r="LOE15" s="96"/>
      <c r="LOF15" s="97"/>
      <c r="LOG15" s="98"/>
      <c r="LOH15" s="97"/>
      <c r="LOI15" s="95"/>
      <c r="LOJ15" s="96"/>
      <c r="LOK15" s="97"/>
      <c r="LOL15" s="98"/>
      <c r="LOM15" s="97"/>
      <c r="LON15" s="95"/>
      <c r="LOO15" s="96"/>
      <c r="LOP15" s="97"/>
      <c r="LOQ15" s="98"/>
      <c r="LOR15" s="97"/>
      <c r="LOS15" s="95"/>
      <c r="LOT15" s="96"/>
      <c r="LOU15" s="97"/>
      <c r="LOV15" s="98"/>
      <c r="LOW15" s="97"/>
      <c r="LOX15" s="95"/>
      <c r="LOY15" s="96"/>
      <c r="LOZ15" s="97"/>
      <c r="LPA15" s="98"/>
      <c r="LPB15" s="97"/>
      <c r="LPC15" s="95"/>
      <c r="LPD15" s="96"/>
      <c r="LPE15" s="97"/>
      <c r="LPF15" s="98"/>
      <c r="LPG15" s="97"/>
      <c r="LPH15" s="95"/>
      <c r="LPI15" s="96"/>
      <c r="LPJ15" s="97"/>
      <c r="LPK15" s="98"/>
      <c r="LPL15" s="97"/>
      <c r="LPM15" s="95"/>
      <c r="LPN15" s="96"/>
      <c r="LPO15" s="97"/>
      <c r="LPP15" s="98"/>
      <c r="LPQ15" s="97"/>
      <c r="LPR15" s="95"/>
      <c r="LPS15" s="96"/>
      <c r="LPT15" s="97"/>
      <c r="LPU15" s="98"/>
      <c r="LPV15" s="97"/>
      <c r="LPW15" s="95"/>
      <c r="LPX15" s="96"/>
      <c r="LPY15" s="97"/>
      <c r="LPZ15" s="98"/>
      <c r="LQA15" s="97"/>
      <c r="LQB15" s="95"/>
      <c r="LQC15" s="96"/>
      <c r="LQD15" s="97"/>
      <c r="LQE15" s="98"/>
      <c r="LQF15" s="97"/>
      <c r="LQG15" s="95"/>
      <c r="LQH15" s="96"/>
      <c r="LQI15" s="97"/>
      <c r="LQJ15" s="98"/>
      <c r="LQK15" s="97"/>
      <c r="LQL15" s="95"/>
      <c r="LQM15" s="96"/>
      <c r="LQN15" s="97"/>
      <c r="LQO15" s="98"/>
      <c r="LQP15" s="97"/>
      <c r="LQQ15" s="95"/>
      <c r="LQR15" s="96"/>
      <c r="LQS15" s="97"/>
      <c r="LQT15" s="98"/>
      <c r="LQU15" s="97"/>
      <c r="LQV15" s="95"/>
      <c r="LQW15" s="96"/>
      <c r="LQX15" s="97"/>
      <c r="LQY15" s="98"/>
      <c r="LQZ15" s="97"/>
      <c r="LRA15" s="95"/>
      <c r="LRB15" s="96"/>
      <c r="LRC15" s="97"/>
      <c r="LRD15" s="98"/>
      <c r="LRE15" s="97"/>
      <c r="LRF15" s="95"/>
      <c r="LRG15" s="96"/>
      <c r="LRH15" s="97"/>
      <c r="LRI15" s="98"/>
      <c r="LRJ15" s="97"/>
      <c r="LRK15" s="95"/>
      <c r="LRL15" s="96"/>
      <c r="LRM15" s="97"/>
      <c r="LRN15" s="98"/>
      <c r="LRO15" s="97"/>
      <c r="LRP15" s="95"/>
      <c r="LRQ15" s="96"/>
      <c r="LRR15" s="97"/>
      <c r="LRS15" s="98"/>
      <c r="LRT15" s="97"/>
      <c r="LRU15" s="95"/>
      <c r="LRV15" s="96"/>
      <c r="LRW15" s="97"/>
      <c r="LRX15" s="98"/>
      <c r="LRY15" s="97"/>
      <c r="LRZ15" s="95"/>
      <c r="LSA15" s="96"/>
      <c r="LSB15" s="97"/>
      <c r="LSC15" s="98"/>
      <c r="LSD15" s="97"/>
      <c r="LSE15" s="95"/>
      <c r="LSF15" s="96"/>
      <c r="LSG15" s="97"/>
      <c r="LSH15" s="98"/>
      <c r="LSI15" s="97"/>
      <c r="LSJ15" s="95"/>
      <c r="LSK15" s="96"/>
      <c r="LSL15" s="97"/>
      <c r="LSM15" s="98"/>
      <c r="LSN15" s="97"/>
      <c r="LSO15" s="95"/>
      <c r="LSP15" s="96"/>
      <c r="LSQ15" s="97"/>
      <c r="LSR15" s="98"/>
      <c r="LSS15" s="97"/>
      <c r="LST15" s="95"/>
      <c r="LSU15" s="96"/>
      <c r="LSV15" s="97"/>
      <c r="LSW15" s="98"/>
      <c r="LSX15" s="97"/>
      <c r="LSY15" s="95"/>
      <c r="LSZ15" s="96"/>
      <c r="LTA15" s="97"/>
      <c r="LTB15" s="98"/>
      <c r="LTC15" s="97"/>
      <c r="LTD15" s="95"/>
      <c r="LTE15" s="96"/>
      <c r="LTF15" s="97"/>
      <c r="LTG15" s="98"/>
      <c r="LTH15" s="97"/>
      <c r="LTI15" s="95"/>
      <c r="LTJ15" s="96"/>
      <c r="LTK15" s="97"/>
      <c r="LTL15" s="98"/>
      <c r="LTM15" s="97"/>
      <c r="LTN15" s="95"/>
      <c r="LTO15" s="96"/>
      <c r="LTP15" s="97"/>
      <c r="LTQ15" s="98"/>
      <c r="LTR15" s="97"/>
      <c r="LTS15" s="95"/>
      <c r="LTT15" s="96"/>
      <c r="LTU15" s="97"/>
      <c r="LTV15" s="98"/>
      <c r="LTW15" s="97"/>
      <c r="LTX15" s="95"/>
      <c r="LTY15" s="96"/>
      <c r="LTZ15" s="97"/>
      <c r="LUA15" s="98"/>
      <c r="LUB15" s="97"/>
      <c r="LUC15" s="95"/>
      <c r="LUD15" s="96"/>
      <c r="LUE15" s="97"/>
      <c r="LUF15" s="98"/>
      <c r="LUG15" s="97"/>
      <c r="LUH15" s="95"/>
      <c r="LUI15" s="96"/>
      <c r="LUJ15" s="97"/>
      <c r="LUK15" s="98"/>
      <c r="LUL15" s="97"/>
      <c r="LUM15" s="95"/>
      <c r="LUN15" s="96"/>
      <c r="LUO15" s="97"/>
      <c r="LUP15" s="98"/>
      <c r="LUQ15" s="97"/>
      <c r="LUR15" s="95"/>
      <c r="LUS15" s="96"/>
      <c r="LUT15" s="97"/>
      <c r="LUU15" s="98"/>
      <c r="LUV15" s="97"/>
      <c r="LUW15" s="95"/>
      <c r="LUX15" s="96"/>
      <c r="LUY15" s="97"/>
      <c r="LUZ15" s="98"/>
      <c r="LVA15" s="97"/>
      <c r="LVB15" s="95"/>
      <c r="LVC15" s="96"/>
      <c r="LVD15" s="97"/>
      <c r="LVE15" s="98"/>
      <c r="LVF15" s="97"/>
      <c r="LVG15" s="95"/>
      <c r="LVH15" s="96"/>
      <c r="LVI15" s="97"/>
      <c r="LVJ15" s="98"/>
      <c r="LVK15" s="97"/>
      <c r="LVL15" s="95"/>
      <c r="LVM15" s="96"/>
      <c r="LVN15" s="97"/>
      <c r="LVO15" s="98"/>
      <c r="LVP15" s="97"/>
      <c r="LVQ15" s="95"/>
      <c r="LVR15" s="96"/>
      <c r="LVS15" s="97"/>
      <c r="LVT15" s="98"/>
      <c r="LVU15" s="97"/>
      <c r="LVV15" s="95"/>
      <c r="LVW15" s="96"/>
      <c r="LVX15" s="97"/>
      <c r="LVY15" s="98"/>
      <c r="LVZ15" s="97"/>
      <c r="LWA15" s="95"/>
      <c r="LWB15" s="96"/>
      <c r="LWC15" s="97"/>
      <c r="LWD15" s="98"/>
      <c r="LWE15" s="97"/>
      <c r="LWF15" s="95"/>
      <c r="LWG15" s="96"/>
      <c r="LWH15" s="97"/>
      <c r="LWI15" s="98"/>
      <c r="LWJ15" s="97"/>
      <c r="LWK15" s="95"/>
      <c r="LWL15" s="96"/>
      <c r="LWM15" s="97"/>
      <c r="LWN15" s="98"/>
      <c r="LWO15" s="97"/>
      <c r="LWP15" s="95"/>
      <c r="LWQ15" s="96"/>
      <c r="LWR15" s="97"/>
      <c r="LWS15" s="98"/>
      <c r="LWT15" s="97"/>
      <c r="LWU15" s="95"/>
      <c r="LWV15" s="96"/>
      <c r="LWW15" s="97"/>
      <c r="LWX15" s="98"/>
      <c r="LWY15" s="97"/>
      <c r="LWZ15" s="95"/>
      <c r="LXA15" s="96"/>
      <c r="LXB15" s="97"/>
      <c r="LXC15" s="98"/>
      <c r="LXD15" s="97"/>
      <c r="LXE15" s="95"/>
      <c r="LXF15" s="96"/>
      <c r="LXG15" s="97"/>
      <c r="LXH15" s="98"/>
      <c r="LXI15" s="97"/>
      <c r="LXJ15" s="95"/>
      <c r="LXK15" s="96"/>
      <c r="LXL15" s="97"/>
      <c r="LXM15" s="98"/>
      <c r="LXN15" s="97"/>
      <c r="LXO15" s="95"/>
      <c r="LXP15" s="96"/>
      <c r="LXQ15" s="97"/>
      <c r="LXR15" s="98"/>
      <c r="LXS15" s="97"/>
      <c r="LXT15" s="95"/>
      <c r="LXU15" s="96"/>
      <c r="LXV15" s="97"/>
      <c r="LXW15" s="98"/>
      <c r="LXX15" s="97"/>
      <c r="LXY15" s="95"/>
      <c r="LXZ15" s="96"/>
      <c r="LYA15" s="97"/>
      <c r="LYB15" s="98"/>
      <c r="LYC15" s="97"/>
      <c r="LYD15" s="95"/>
      <c r="LYE15" s="96"/>
      <c r="LYF15" s="97"/>
      <c r="LYG15" s="98"/>
      <c r="LYH15" s="97"/>
      <c r="LYI15" s="95"/>
      <c r="LYJ15" s="96"/>
      <c r="LYK15" s="97"/>
      <c r="LYL15" s="98"/>
      <c r="LYM15" s="97"/>
      <c r="LYN15" s="95"/>
      <c r="LYO15" s="96"/>
      <c r="LYP15" s="97"/>
      <c r="LYQ15" s="98"/>
      <c r="LYR15" s="97"/>
      <c r="LYS15" s="95"/>
      <c r="LYT15" s="96"/>
      <c r="LYU15" s="97"/>
      <c r="LYV15" s="98"/>
      <c r="LYW15" s="97"/>
      <c r="LYX15" s="95"/>
      <c r="LYY15" s="96"/>
      <c r="LYZ15" s="97"/>
      <c r="LZA15" s="98"/>
      <c r="LZB15" s="97"/>
      <c r="LZC15" s="95"/>
      <c r="LZD15" s="96"/>
      <c r="LZE15" s="97"/>
      <c r="LZF15" s="98"/>
      <c r="LZG15" s="97"/>
      <c r="LZH15" s="95"/>
      <c r="LZI15" s="96"/>
      <c r="LZJ15" s="97"/>
      <c r="LZK15" s="98"/>
      <c r="LZL15" s="97"/>
      <c r="LZM15" s="95"/>
      <c r="LZN15" s="96"/>
      <c r="LZO15" s="97"/>
      <c r="LZP15" s="98"/>
      <c r="LZQ15" s="97"/>
      <c r="LZR15" s="95"/>
      <c r="LZS15" s="96"/>
      <c r="LZT15" s="97"/>
      <c r="LZU15" s="98"/>
      <c r="LZV15" s="97"/>
      <c r="LZW15" s="95"/>
      <c r="LZX15" s="96"/>
      <c r="LZY15" s="97"/>
      <c r="LZZ15" s="98"/>
      <c r="MAA15" s="97"/>
      <c r="MAB15" s="95"/>
      <c r="MAC15" s="96"/>
      <c r="MAD15" s="97"/>
      <c r="MAE15" s="98"/>
      <c r="MAF15" s="97"/>
      <c r="MAG15" s="95"/>
      <c r="MAH15" s="96"/>
      <c r="MAI15" s="97"/>
      <c r="MAJ15" s="98"/>
      <c r="MAK15" s="97"/>
      <c r="MAL15" s="95"/>
      <c r="MAM15" s="96"/>
      <c r="MAN15" s="97"/>
      <c r="MAO15" s="98"/>
      <c r="MAP15" s="97"/>
      <c r="MAQ15" s="95"/>
      <c r="MAR15" s="96"/>
      <c r="MAS15" s="97"/>
      <c r="MAT15" s="98"/>
      <c r="MAU15" s="97"/>
      <c r="MAV15" s="95"/>
      <c r="MAW15" s="96"/>
      <c r="MAX15" s="97"/>
      <c r="MAY15" s="98"/>
      <c r="MAZ15" s="97"/>
      <c r="MBA15" s="95"/>
      <c r="MBB15" s="96"/>
      <c r="MBC15" s="97"/>
      <c r="MBD15" s="98"/>
      <c r="MBE15" s="97"/>
      <c r="MBF15" s="95"/>
      <c r="MBG15" s="96"/>
      <c r="MBH15" s="97"/>
      <c r="MBI15" s="98"/>
      <c r="MBJ15" s="97"/>
      <c r="MBK15" s="95"/>
      <c r="MBL15" s="96"/>
      <c r="MBM15" s="97"/>
      <c r="MBN15" s="98"/>
      <c r="MBO15" s="97"/>
      <c r="MBP15" s="95"/>
      <c r="MBQ15" s="96"/>
      <c r="MBR15" s="97"/>
      <c r="MBS15" s="98"/>
      <c r="MBT15" s="97"/>
      <c r="MBU15" s="95"/>
      <c r="MBV15" s="96"/>
      <c r="MBW15" s="97"/>
      <c r="MBX15" s="98"/>
      <c r="MBY15" s="97"/>
      <c r="MBZ15" s="95"/>
      <c r="MCA15" s="96"/>
      <c r="MCB15" s="97"/>
      <c r="MCC15" s="98"/>
      <c r="MCD15" s="97"/>
      <c r="MCE15" s="95"/>
      <c r="MCF15" s="96"/>
      <c r="MCG15" s="97"/>
      <c r="MCH15" s="98"/>
      <c r="MCI15" s="97"/>
      <c r="MCJ15" s="95"/>
      <c r="MCK15" s="96"/>
      <c r="MCL15" s="97"/>
      <c r="MCM15" s="98"/>
      <c r="MCN15" s="97"/>
      <c r="MCO15" s="95"/>
      <c r="MCP15" s="96"/>
      <c r="MCQ15" s="97"/>
      <c r="MCR15" s="98"/>
      <c r="MCS15" s="97"/>
      <c r="MCT15" s="95"/>
      <c r="MCU15" s="96"/>
      <c r="MCV15" s="97"/>
      <c r="MCW15" s="98"/>
      <c r="MCX15" s="97"/>
      <c r="MCY15" s="95"/>
      <c r="MCZ15" s="96"/>
      <c r="MDA15" s="97"/>
      <c r="MDB15" s="98"/>
      <c r="MDC15" s="97"/>
      <c r="MDD15" s="95"/>
      <c r="MDE15" s="96"/>
      <c r="MDF15" s="97"/>
      <c r="MDG15" s="98"/>
      <c r="MDH15" s="97"/>
      <c r="MDI15" s="95"/>
      <c r="MDJ15" s="96"/>
      <c r="MDK15" s="97"/>
      <c r="MDL15" s="98"/>
      <c r="MDM15" s="97"/>
      <c r="MDN15" s="95"/>
      <c r="MDO15" s="96"/>
      <c r="MDP15" s="97"/>
      <c r="MDQ15" s="98"/>
      <c r="MDR15" s="97"/>
      <c r="MDS15" s="95"/>
      <c r="MDT15" s="96"/>
      <c r="MDU15" s="97"/>
      <c r="MDV15" s="98"/>
      <c r="MDW15" s="97"/>
      <c r="MDX15" s="95"/>
      <c r="MDY15" s="96"/>
      <c r="MDZ15" s="97"/>
      <c r="MEA15" s="98"/>
      <c r="MEB15" s="97"/>
      <c r="MEC15" s="95"/>
      <c r="MED15" s="96"/>
      <c r="MEE15" s="97"/>
      <c r="MEF15" s="98"/>
      <c r="MEG15" s="97"/>
      <c r="MEH15" s="95"/>
      <c r="MEI15" s="96"/>
      <c r="MEJ15" s="97"/>
      <c r="MEK15" s="98"/>
      <c r="MEL15" s="97"/>
      <c r="MEM15" s="95"/>
      <c r="MEN15" s="96"/>
      <c r="MEO15" s="97"/>
      <c r="MEP15" s="98"/>
      <c r="MEQ15" s="97"/>
      <c r="MER15" s="95"/>
      <c r="MES15" s="96"/>
      <c r="MET15" s="97"/>
      <c r="MEU15" s="98"/>
      <c r="MEV15" s="97"/>
      <c r="MEW15" s="95"/>
      <c r="MEX15" s="96"/>
      <c r="MEY15" s="97"/>
      <c r="MEZ15" s="98"/>
      <c r="MFA15" s="97"/>
      <c r="MFB15" s="95"/>
      <c r="MFC15" s="96"/>
      <c r="MFD15" s="97"/>
      <c r="MFE15" s="98"/>
      <c r="MFF15" s="97"/>
      <c r="MFG15" s="95"/>
      <c r="MFH15" s="96"/>
      <c r="MFI15" s="97"/>
      <c r="MFJ15" s="98"/>
      <c r="MFK15" s="97"/>
      <c r="MFL15" s="95"/>
      <c r="MFM15" s="96"/>
      <c r="MFN15" s="97"/>
      <c r="MFO15" s="98"/>
      <c r="MFP15" s="97"/>
      <c r="MFQ15" s="95"/>
      <c r="MFR15" s="96"/>
      <c r="MFS15" s="97"/>
      <c r="MFT15" s="98"/>
      <c r="MFU15" s="97"/>
      <c r="MFV15" s="95"/>
      <c r="MFW15" s="96"/>
      <c r="MFX15" s="97"/>
      <c r="MFY15" s="98"/>
      <c r="MFZ15" s="97"/>
      <c r="MGA15" s="95"/>
      <c r="MGB15" s="96"/>
      <c r="MGC15" s="97"/>
      <c r="MGD15" s="98"/>
      <c r="MGE15" s="97"/>
      <c r="MGF15" s="95"/>
      <c r="MGG15" s="96"/>
      <c r="MGH15" s="97"/>
      <c r="MGI15" s="98"/>
      <c r="MGJ15" s="97"/>
      <c r="MGK15" s="95"/>
      <c r="MGL15" s="96"/>
      <c r="MGM15" s="97"/>
      <c r="MGN15" s="98"/>
      <c r="MGO15" s="97"/>
      <c r="MGP15" s="95"/>
      <c r="MGQ15" s="96"/>
      <c r="MGR15" s="97"/>
      <c r="MGS15" s="98"/>
      <c r="MGT15" s="97"/>
      <c r="MGU15" s="95"/>
      <c r="MGV15" s="96"/>
      <c r="MGW15" s="97"/>
      <c r="MGX15" s="98"/>
      <c r="MGY15" s="97"/>
      <c r="MGZ15" s="95"/>
      <c r="MHA15" s="96"/>
      <c r="MHB15" s="97"/>
      <c r="MHC15" s="98"/>
      <c r="MHD15" s="97"/>
      <c r="MHE15" s="95"/>
      <c r="MHF15" s="96"/>
      <c r="MHG15" s="97"/>
      <c r="MHH15" s="98"/>
      <c r="MHI15" s="97"/>
      <c r="MHJ15" s="95"/>
      <c r="MHK15" s="96"/>
      <c r="MHL15" s="97"/>
      <c r="MHM15" s="98"/>
      <c r="MHN15" s="97"/>
      <c r="MHO15" s="95"/>
      <c r="MHP15" s="96"/>
      <c r="MHQ15" s="97"/>
      <c r="MHR15" s="98"/>
      <c r="MHS15" s="97"/>
      <c r="MHT15" s="95"/>
      <c r="MHU15" s="96"/>
      <c r="MHV15" s="97"/>
      <c r="MHW15" s="98"/>
      <c r="MHX15" s="97"/>
      <c r="MHY15" s="95"/>
      <c r="MHZ15" s="96"/>
      <c r="MIA15" s="97"/>
      <c r="MIB15" s="98"/>
      <c r="MIC15" s="97"/>
      <c r="MID15" s="95"/>
      <c r="MIE15" s="96"/>
      <c r="MIF15" s="97"/>
      <c r="MIG15" s="98"/>
      <c r="MIH15" s="97"/>
      <c r="MII15" s="95"/>
      <c r="MIJ15" s="96"/>
      <c r="MIK15" s="97"/>
      <c r="MIL15" s="98"/>
      <c r="MIM15" s="97"/>
      <c r="MIN15" s="95"/>
      <c r="MIO15" s="96"/>
      <c r="MIP15" s="97"/>
      <c r="MIQ15" s="98"/>
      <c r="MIR15" s="97"/>
      <c r="MIS15" s="95"/>
      <c r="MIT15" s="96"/>
      <c r="MIU15" s="97"/>
      <c r="MIV15" s="98"/>
      <c r="MIW15" s="97"/>
      <c r="MIX15" s="95"/>
      <c r="MIY15" s="96"/>
      <c r="MIZ15" s="97"/>
      <c r="MJA15" s="98"/>
      <c r="MJB15" s="97"/>
      <c r="MJC15" s="95"/>
      <c r="MJD15" s="96"/>
      <c r="MJE15" s="97"/>
      <c r="MJF15" s="98"/>
      <c r="MJG15" s="97"/>
      <c r="MJH15" s="95"/>
      <c r="MJI15" s="96"/>
      <c r="MJJ15" s="97"/>
      <c r="MJK15" s="98"/>
      <c r="MJL15" s="97"/>
      <c r="MJM15" s="95"/>
      <c r="MJN15" s="96"/>
      <c r="MJO15" s="97"/>
      <c r="MJP15" s="98"/>
      <c r="MJQ15" s="97"/>
      <c r="MJR15" s="95"/>
      <c r="MJS15" s="96"/>
      <c r="MJT15" s="97"/>
      <c r="MJU15" s="98"/>
      <c r="MJV15" s="97"/>
      <c r="MJW15" s="95"/>
      <c r="MJX15" s="96"/>
      <c r="MJY15" s="97"/>
      <c r="MJZ15" s="98"/>
      <c r="MKA15" s="97"/>
      <c r="MKB15" s="95"/>
      <c r="MKC15" s="96"/>
      <c r="MKD15" s="97"/>
      <c r="MKE15" s="98"/>
      <c r="MKF15" s="97"/>
      <c r="MKG15" s="95"/>
      <c r="MKH15" s="96"/>
      <c r="MKI15" s="97"/>
      <c r="MKJ15" s="98"/>
      <c r="MKK15" s="97"/>
      <c r="MKL15" s="95"/>
      <c r="MKM15" s="96"/>
      <c r="MKN15" s="97"/>
      <c r="MKO15" s="98"/>
      <c r="MKP15" s="97"/>
      <c r="MKQ15" s="95"/>
      <c r="MKR15" s="96"/>
      <c r="MKS15" s="97"/>
      <c r="MKT15" s="98"/>
      <c r="MKU15" s="97"/>
      <c r="MKV15" s="95"/>
      <c r="MKW15" s="96"/>
      <c r="MKX15" s="97"/>
      <c r="MKY15" s="98"/>
      <c r="MKZ15" s="97"/>
      <c r="MLA15" s="95"/>
      <c r="MLB15" s="96"/>
      <c r="MLC15" s="97"/>
      <c r="MLD15" s="98"/>
      <c r="MLE15" s="97"/>
      <c r="MLF15" s="95"/>
      <c r="MLG15" s="96"/>
      <c r="MLH15" s="97"/>
      <c r="MLI15" s="98"/>
      <c r="MLJ15" s="97"/>
      <c r="MLK15" s="95"/>
      <c r="MLL15" s="96"/>
      <c r="MLM15" s="97"/>
      <c r="MLN15" s="98"/>
      <c r="MLO15" s="97"/>
      <c r="MLP15" s="95"/>
      <c r="MLQ15" s="96"/>
      <c r="MLR15" s="97"/>
      <c r="MLS15" s="98"/>
      <c r="MLT15" s="97"/>
      <c r="MLU15" s="95"/>
      <c r="MLV15" s="96"/>
      <c r="MLW15" s="97"/>
      <c r="MLX15" s="98"/>
      <c r="MLY15" s="97"/>
      <c r="MLZ15" s="95"/>
      <c r="MMA15" s="96"/>
      <c r="MMB15" s="97"/>
      <c r="MMC15" s="98"/>
      <c r="MMD15" s="97"/>
      <c r="MME15" s="95"/>
      <c r="MMF15" s="96"/>
      <c r="MMG15" s="97"/>
      <c r="MMH15" s="98"/>
      <c r="MMI15" s="97"/>
      <c r="MMJ15" s="95"/>
      <c r="MMK15" s="96"/>
      <c r="MML15" s="97"/>
      <c r="MMM15" s="98"/>
      <c r="MMN15" s="97"/>
      <c r="MMO15" s="95"/>
      <c r="MMP15" s="96"/>
      <c r="MMQ15" s="97"/>
      <c r="MMR15" s="98"/>
      <c r="MMS15" s="97"/>
      <c r="MMT15" s="95"/>
      <c r="MMU15" s="96"/>
      <c r="MMV15" s="97"/>
      <c r="MMW15" s="98"/>
      <c r="MMX15" s="97"/>
      <c r="MMY15" s="95"/>
      <c r="MMZ15" s="96"/>
      <c r="MNA15" s="97"/>
      <c r="MNB15" s="98"/>
      <c r="MNC15" s="97"/>
      <c r="MND15" s="95"/>
      <c r="MNE15" s="96"/>
      <c r="MNF15" s="97"/>
      <c r="MNG15" s="98"/>
      <c r="MNH15" s="97"/>
      <c r="MNI15" s="95"/>
      <c r="MNJ15" s="96"/>
      <c r="MNK15" s="97"/>
      <c r="MNL15" s="98"/>
      <c r="MNM15" s="97"/>
      <c r="MNN15" s="95"/>
      <c r="MNO15" s="96"/>
      <c r="MNP15" s="97"/>
      <c r="MNQ15" s="98"/>
      <c r="MNR15" s="97"/>
      <c r="MNS15" s="95"/>
      <c r="MNT15" s="96"/>
      <c r="MNU15" s="97"/>
      <c r="MNV15" s="98"/>
      <c r="MNW15" s="97"/>
      <c r="MNX15" s="95"/>
      <c r="MNY15" s="96"/>
      <c r="MNZ15" s="97"/>
      <c r="MOA15" s="98"/>
      <c r="MOB15" s="97"/>
      <c r="MOC15" s="95"/>
      <c r="MOD15" s="96"/>
      <c r="MOE15" s="97"/>
      <c r="MOF15" s="98"/>
      <c r="MOG15" s="97"/>
      <c r="MOH15" s="95"/>
      <c r="MOI15" s="96"/>
      <c r="MOJ15" s="97"/>
      <c r="MOK15" s="98"/>
      <c r="MOL15" s="97"/>
      <c r="MOM15" s="95"/>
      <c r="MON15" s="96"/>
      <c r="MOO15" s="97"/>
      <c r="MOP15" s="98"/>
      <c r="MOQ15" s="97"/>
      <c r="MOR15" s="95"/>
      <c r="MOS15" s="96"/>
      <c r="MOT15" s="97"/>
      <c r="MOU15" s="98"/>
      <c r="MOV15" s="97"/>
      <c r="MOW15" s="95"/>
      <c r="MOX15" s="96"/>
      <c r="MOY15" s="97"/>
      <c r="MOZ15" s="98"/>
      <c r="MPA15" s="97"/>
      <c r="MPB15" s="95"/>
      <c r="MPC15" s="96"/>
      <c r="MPD15" s="97"/>
      <c r="MPE15" s="98"/>
      <c r="MPF15" s="97"/>
      <c r="MPG15" s="95"/>
      <c r="MPH15" s="96"/>
      <c r="MPI15" s="97"/>
      <c r="MPJ15" s="98"/>
      <c r="MPK15" s="97"/>
      <c r="MPL15" s="95"/>
      <c r="MPM15" s="96"/>
      <c r="MPN15" s="97"/>
      <c r="MPO15" s="98"/>
      <c r="MPP15" s="97"/>
      <c r="MPQ15" s="95"/>
      <c r="MPR15" s="96"/>
      <c r="MPS15" s="97"/>
      <c r="MPT15" s="98"/>
      <c r="MPU15" s="97"/>
      <c r="MPV15" s="95"/>
      <c r="MPW15" s="96"/>
      <c r="MPX15" s="97"/>
      <c r="MPY15" s="98"/>
      <c r="MPZ15" s="97"/>
      <c r="MQA15" s="95"/>
      <c r="MQB15" s="96"/>
      <c r="MQC15" s="97"/>
      <c r="MQD15" s="98"/>
      <c r="MQE15" s="97"/>
      <c r="MQF15" s="95"/>
      <c r="MQG15" s="96"/>
      <c r="MQH15" s="97"/>
      <c r="MQI15" s="98"/>
      <c r="MQJ15" s="97"/>
      <c r="MQK15" s="95"/>
      <c r="MQL15" s="96"/>
      <c r="MQM15" s="97"/>
      <c r="MQN15" s="98"/>
      <c r="MQO15" s="97"/>
      <c r="MQP15" s="95"/>
      <c r="MQQ15" s="96"/>
      <c r="MQR15" s="97"/>
      <c r="MQS15" s="98"/>
      <c r="MQT15" s="97"/>
      <c r="MQU15" s="95"/>
      <c r="MQV15" s="96"/>
      <c r="MQW15" s="97"/>
      <c r="MQX15" s="98"/>
      <c r="MQY15" s="97"/>
      <c r="MQZ15" s="95"/>
      <c r="MRA15" s="96"/>
      <c r="MRB15" s="97"/>
      <c r="MRC15" s="98"/>
      <c r="MRD15" s="97"/>
      <c r="MRE15" s="95"/>
      <c r="MRF15" s="96"/>
      <c r="MRG15" s="97"/>
      <c r="MRH15" s="98"/>
      <c r="MRI15" s="97"/>
      <c r="MRJ15" s="95"/>
      <c r="MRK15" s="96"/>
      <c r="MRL15" s="97"/>
      <c r="MRM15" s="98"/>
      <c r="MRN15" s="97"/>
      <c r="MRO15" s="95"/>
      <c r="MRP15" s="96"/>
      <c r="MRQ15" s="97"/>
      <c r="MRR15" s="98"/>
      <c r="MRS15" s="97"/>
      <c r="MRT15" s="95"/>
      <c r="MRU15" s="96"/>
      <c r="MRV15" s="97"/>
      <c r="MRW15" s="98"/>
      <c r="MRX15" s="97"/>
      <c r="MRY15" s="95"/>
      <c r="MRZ15" s="96"/>
      <c r="MSA15" s="97"/>
      <c r="MSB15" s="98"/>
      <c r="MSC15" s="97"/>
      <c r="MSD15" s="95"/>
      <c r="MSE15" s="96"/>
      <c r="MSF15" s="97"/>
      <c r="MSG15" s="98"/>
      <c r="MSH15" s="97"/>
      <c r="MSI15" s="95"/>
      <c r="MSJ15" s="96"/>
      <c r="MSK15" s="97"/>
      <c r="MSL15" s="98"/>
      <c r="MSM15" s="97"/>
      <c r="MSN15" s="95"/>
      <c r="MSO15" s="96"/>
      <c r="MSP15" s="97"/>
      <c r="MSQ15" s="98"/>
      <c r="MSR15" s="97"/>
      <c r="MSS15" s="95"/>
      <c r="MST15" s="96"/>
      <c r="MSU15" s="97"/>
      <c r="MSV15" s="98"/>
      <c r="MSW15" s="97"/>
      <c r="MSX15" s="95"/>
      <c r="MSY15" s="96"/>
      <c r="MSZ15" s="97"/>
      <c r="MTA15" s="98"/>
      <c r="MTB15" s="97"/>
      <c r="MTC15" s="95"/>
      <c r="MTD15" s="96"/>
      <c r="MTE15" s="97"/>
      <c r="MTF15" s="98"/>
      <c r="MTG15" s="97"/>
      <c r="MTH15" s="95"/>
      <c r="MTI15" s="96"/>
      <c r="MTJ15" s="97"/>
      <c r="MTK15" s="98"/>
      <c r="MTL15" s="97"/>
      <c r="MTM15" s="95"/>
      <c r="MTN15" s="96"/>
      <c r="MTO15" s="97"/>
      <c r="MTP15" s="98"/>
      <c r="MTQ15" s="97"/>
      <c r="MTR15" s="95"/>
      <c r="MTS15" s="96"/>
      <c r="MTT15" s="97"/>
      <c r="MTU15" s="98"/>
      <c r="MTV15" s="97"/>
      <c r="MTW15" s="95"/>
      <c r="MTX15" s="96"/>
      <c r="MTY15" s="97"/>
      <c r="MTZ15" s="98"/>
      <c r="MUA15" s="97"/>
      <c r="MUB15" s="95"/>
      <c r="MUC15" s="96"/>
      <c r="MUD15" s="97"/>
      <c r="MUE15" s="98"/>
      <c r="MUF15" s="97"/>
      <c r="MUG15" s="95"/>
      <c r="MUH15" s="96"/>
      <c r="MUI15" s="97"/>
      <c r="MUJ15" s="98"/>
      <c r="MUK15" s="97"/>
      <c r="MUL15" s="95"/>
      <c r="MUM15" s="96"/>
      <c r="MUN15" s="97"/>
      <c r="MUO15" s="98"/>
      <c r="MUP15" s="97"/>
      <c r="MUQ15" s="95"/>
      <c r="MUR15" s="96"/>
      <c r="MUS15" s="97"/>
      <c r="MUT15" s="98"/>
      <c r="MUU15" s="97"/>
      <c r="MUV15" s="95"/>
      <c r="MUW15" s="96"/>
      <c r="MUX15" s="97"/>
      <c r="MUY15" s="98"/>
      <c r="MUZ15" s="97"/>
      <c r="MVA15" s="95"/>
      <c r="MVB15" s="96"/>
      <c r="MVC15" s="97"/>
      <c r="MVD15" s="98"/>
      <c r="MVE15" s="97"/>
      <c r="MVF15" s="95"/>
      <c r="MVG15" s="96"/>
      <c r="MVH15" s="97"/>
      <c r="MVI15" s="98"/>
      <c r="MVJ15" s="97"/>
      <c r="MVK15" s="95"/>
      <c r="MVL15" s="96"/>
      <c r="MVM15" s="97"/>
      <c r="MVN15" s="98"/>
      <c r="MVO15" s="97"/>
      <c r="MVP15" s="95"/>
      <c r="MVQ15" s="96"/>
      <c r="MVR15" s="97"/>
      <c r="MVS15" s="98"/>
      <c r="MVT15" s="97"/>
      <c r="MVU15" s="95"/>
      <c r="MVV15" s="96"/>
      <c r="MVW15" s="97"/>
      <c r="MVX15" s="98"/>
      <c r="MVY15" s="97"/>
      <c r="MVZ15" s="95"/>
      <c r="MWA15" s="96"/>
      <c r="MWB15" s="97"/>
      <c r="MWC15" s="98"/>
      <c r="MWD15" s="97"/>
      <c r="MWE15" s="95"/>
      <c r="MWF15" s="96"/>
      <c r="MWG15" s="97"/>
      <c r="MWH15" s="98"/>
      <c r="MWI15" s="97"/>
      <c r="MWJ15" s="95"/>
      <c r="MWK15" s="96"/>
      <c r="MWL15" s="97"/>
      <c r="MWM15" s="98"/>
      <c r="MWN15" s="97"/>
      <c r="MWO15" s="95"/>
      <c r="MWP15" s="96"/>
      <c r="MWQ15" s="97"/>
      <c r="MWR15" s="98"/>
      <c r="MWS15" s="97"/>
      <c r="MWT15" s="95"/>
      <c r="MWU15" s="96"/>
      <c r="MWV15" s="97"/>
      <c r="MWW15" s="98"/>
      <c r="MWX15" s="97"/>
      <c r="MWY15" s="95"/>
      <c r="MWZ15" s="96"/>
      <c r="MXA15" s="97"/>
      <c r="MXB15" s="98"/>
      <c r="MXC15" s="97"/>
      <c r="MXD15" s="95"/>
      <c r="MXE15" s="96"/>
      <c r="MXF15" s="97"/>
      <c r="MXG15" s="98"/>
      <c r="MXH15" s="97"/>
      <c r="MXI15" s="95"/>
      <c r="MXJ15" s="96"/>
      <c r="MXK15" s="97"/>
      <c r="MXL15" s="98"/>
      <c r="MXM15" s="97"/>
      <c r="MXN15" s="95"/>
      <c r="MXO15" s="96"/>
      <c r="MXP15" s="97"/>
      <c r="MXQ15" s="98"/>
      <c r="MXR15" s="97"/>
      <c r="MXS15" s="95"/>
      <c r="MXT15" s="96"/>
      <c r="MXU15" s="97"/>
      <c r="MXV15" s="98"/>
      <c r="MXW15" s="97"/>
      <c r="MXX15" s="95"/>
      <c r="MXY15" s="96"/>
      <c r="MXZ15" s="97"/>
      <c r="MYA15" s="98"/>
      <c r="MYB15" s="97"/>
      <c r="MYC15" s="95"/>
      <c r="MYD15" s="96"/>
      <c r="MYE15" s="97"/>
      <c r="MYF15" s="98"/>
      <c r="MYG15" s="97"/>
      <c r="MYH15" s="95"/>
      <c r="MYI15" s="96"/>
      <c r="MYJ15" s="97"/>
      <c r="MYK15" s="98"/>
      <c r="MYL15" s="97"/>
      <c r="MYM15" s="95"/>
      <c r="MYN15" s="96"/>
      <c r="MYO15" s="97"/>
      <c r="MYP15" s="98"/>
      <c r="MYQ15" s="97"/>
      <c r="MYR15" s="95"/>
      <c r="MYS15" s="96"/>
      <c r="MYT15" s="97"/>
      <c r="MYU15" s="98"/>
      <c r="MYV15" s="97"/>
      <c r="MYW15" s="95"/>
      <c r="MYX15" s="96"/>
      <c r="MYY15" s="97"/>
      <c r="MYZ15" s="98"/>
      <c r="MZA15" s="97"/>
      <c r="MZB15" s="95"/>
      <c r="MZC15" s="96"/>
      <c r="MZD15" s="97"/>
      <c r="MZE15" s="98"/>
      <c r="MZF15" s="97"/>
      <c r="MZG15" s="95"/>
      <c r="MZH15" s="96"/>
      <c r="MZI15" s="97"/>
      <c r="MZJ15" s="98"/>
      <c r="MZK15" s="97"/>
      <c r="MZL15" s="95"/>
      <c r="MZM15" s="96"/>
      <c r="MZN15" s="97"/>
      <c r="MZO15" s="98"/>
      <c r="MZP15" s="97"/>
      <c r="MZQ15" s="95"/>
      <c r="MZR15" s="96"/>
      <c r="MZS15" s="97"/>
      <c r="MZT15" s="98"/>
      <c r="MZU15" s="97"/>
      <c r="MZV15" s="95"/>
      <c r="MZW15" s="96"/>
      <c r="MZX15" s="97"/>
      <c r="MZY15" s="98"/>
      <c r="MZZ15" s="97"/>
      <c r="NAA15" s="95"/>
      <c r="NAB15" s="96"/>
      <c r="NAC15" s="97"/>
      <c r="NAD15" s="98"/>
      <c r="NAE15" s="97"/>
      <c r="NAF15" s="95"/>
      <c r="NAG15" s="96"/>
      <c r="NAH15" s="97"/>
      <c r="NAI15" s="98"/>
      <c r="NAJ15" s="97"/>
      <c r="NAK15" s="95"/>
      <c r="NAL15" s="96"/>
      <c r="NAM15" s="97"/>
      <c r="NAN15" s="98"/>
      <c r="NAO15" s="97"/>
      <c r="NAP15" s="95"/>
      <c r="NAQ15" s="96"/>
      <c r="NAR15" s="97"/>
      <c r="NAS15" s="98"/>
      <c r="NAT15" s="97"/>
      <c r="NAU15" s="95"/>
      <c r="NAV15" s="96"/>
      <c r="NAW15" s="97"/>
      <c r="NAX15" s="98"/>
      <c r="NAY15" s="97"/>
      <c r="NAZ15" s="95"/>
      <c r="NBA15" s="96"/>
      <c r="NBB15" s="97"/>
      <c r="NBC15" s="98"/>
      <c r="NBD15" s="97"/>
      <c r="NBE15" s="95"/>
      <c r="NBF15" s="96"/>
      <c r="NBG15" s="97"/>
      <c r="NBH15" s="98"/>
      <c r="NBI15" s="97"/>
      <c r="NBJ15" s="95"/>
      <c r="NBK15" s="96"/>
      <c r="NBL15" s="97"/>
      <c r="NBM15" s="98"/>
      <c r="NBN15" s="97"/>
      <c r="NBO15" s="95"/>
      <c r="NBP15" s="96"/>
      <c r="NBQ15" s="97"/>
      <c r="NBR15" s="98"/>
      <c r="NBS15" s="97"/>
      <c r="NBT15" s="95"/>
      <c r="NBU15" s="96"/>
      <c r="NBV15" s="97"/>
      <c r="NBW15" s="98"/>
      <c r="NBX15" s="97"/>
      <c r="NBY15" s="95"/>
      <c r="NBZ15" s="96"/>
      <c r="NCA15" s="97"/>
      <c r="NCB15" s="98"/>
      <c r="NCC15" s="97"/>
      <c r="NCD15" s="95"/>
      <c r="NCE15" s="96"/>
      <c r="NCF15" s="97"/>
      <c r="NCG15" s="98"/>
      <c r="NCH15" s="97"/>
      <c r="NCI15" s="95"/>
      <c r="NCJ15" s="96"/>
      <c r="NCK15" s="97"/>
      <c r="NCL15" s="98"/>
      <c r="NCM15" s="97"/>
      <c r="NCN15" s="95"/>
      <c r="NCO15" s="96"/>
      <c r="NCP15" s="97"/>
      <c r="NCQ15" s="98"/>
      <c r="NCR15" s="97"/>
      <c r="NCS15" s="95"/>
      <c r="NCT15" s="96"/>
      <c r="NCU15" s="97"/>
      <c r="NCV15" s="98"/>
      <c r="NCW15" s="97"/>
      <c r="NCX15" s="95"/>
      <c r="NCY15" s="96"/>
      <c r="NCZ15" s="97"/>
      <c r="NDA15" s="98"/>
      <c r="NDB15" s="97"/>
      <c r="NDC15" s="95"/>
      <c r="NDD15" s="96"/>
      <c r="NDE15" s="97"/>
      <c r="NDF15" s="98"/>
      <c r="NDG15" s="97"/>
      <c r="NDH15" s="95"/>
      <c r="NDI15" s="96"/>
      <c r="NDJ15" s="97"/>
      <c r="NDK15" s="98"/>
      <c r="NDL15" s="97"/>
      <c r="NDM15" s="95"/>
      <c r="NDN15" s="96"/>
      <c r="NDO15" s="97"/>
      <c r="NDP15" s="98"/>
      <c r="NDQ15" s="97"/>
      <c r="NDR15" s="95"/>
      <c r="NDS15" s="96"/>
      <c r="NDT15" s="97"/>
      <c r="NDU15" s="98"/>
      <c r="NDV15" s="97"/>
      <c r="NDW15" s="95"/>
      <c r="NDX15" s="96"/>
      <c r="NDY15" s="97"/>
      <c r="NDZ15" s="98"/>
      <c r="NEA15" s="97"/>
      <c r="NEB15" s="95"/>
      <c r="NEC15" s="96"/>
      <c r="NED15" s="97"/>
      <c r="NEE15" s="98"/>
      <c r="NEF15" s="97"/>
      <c r="NEG15" s="95"/>
      <c r="NEH15" s="96"/>
      <c r="NEI15" s="97"/>
      <c r="NEJ15" s="98"/>
      <c r="NEK15" s="97"/>
      <c r="NEL15" s="95"/>
      <c r="NEM15" s="96"/>
      <c r="NEN15" s="97"/>
      <c r="NEO15" s="98"/>
      <c r="NEP15" s="97"/>
      <c r="NEQ15" s="95"/>
      <c r="NER15" s="96"/>
      <c r="NES15" s="97"/>
      <c r="NET15" s="98"/>
      <c r="NEU15" s="97"/>
      <c r="NEV15" s="95"/>
      <c r="NEW15" s="96"/>
      <c r="NEX15" s="97"/>
      <c r="NEY15" s="98"/>
      <c r="NEZ15" s="97"/>
      <c r="NFA15" s="95"/>
      <c r="NFB15" s="96"/>
      <c r="NFC15" s="97"/>
      <c r="NFD15" s="98"/>
      <c r="NFE15" s="97"/>
      <c r="NFF15" s="95"/>
      <c r="NFG15" s="96"/>
      <c r="NFH15" s="97"/>
      <c r="NFI15" s="98"/>
      <c r="NFJ15" s="97"/>
      <c r="NFK15" s="95"/>
      <c r="NFL15" s="96"/>
      <c r="NFM15" s="97"/>
      <c r="NFN15" s="98"/>
      <c r="NFO15" s="97"/>
      <c r="NFP15" s="95"/>
      <c r="NFQ15" s="96"/>
      <c r="NFR15" s="97"/>
      <c r="NFS15" s="98"/>
      <c r="NFT15" s="97"/>
      <c r="NFU15" s="95"/>
      <c r="NFV15" s="96"/>
      <c r="NFW15" s="97"/>
      <c r="NFX15" s="98"/>
      <c r="NFY15" s="97"/>
      <c r="NFZ15" s="95"/>
      <c r="NGA15" s="96"/>
      <c r="NGB15" s="97"/>
      <c r="NGC15" s="98"/>
      <c r="NGD15" s="97"/>
      <c r="NGE15" s="95"/>
      <c r="NGF15" s="96"/>
      <c r="NGG15" s="97"/>
      <c r="NGH15" s="98"/>
      <c r="NGI15" s="97"/>
      <c r="NGJ15" s="95"/>
      <c r="NGK15" s="96"/>
      <c r="NGL15" s="97"/>
      <c r="NGM15" s="98"/>
      <c r="NGN15" s="97"/>
      <c r="NGO15" s="95"/>
      <c r="NGP15" s="96"/>
      <c r="NGQ15" s="97"/>
      <c r="NGR15" s="98"/>
      <c r="NGS15" s="97"/>
      <c r="NGT15" s="95"/>
      <c r="NGU15" s="96"/>
      <c r="NGV15" s="97"/>
      <c r="NGW15" s="98"/>
      <c r="NGX15" s="97"/>
      <c r="NGY15" s="95"/>
      <c r="NGZ15" s="96"/>
      <c r="NHA15" s="97"/>
      <c r="NHB15" s="98"/>
      <c r="NHC15" s="97"/>
      <c r="NHD15" s="95"/>
      <c r="NHE15" s="96"/>
      <c r="NHF15" s="97"/>
      <c r="NHG15" s="98"/>
      <c r="NHH15" s="97"/>
      <c r="NHI15" s="95"/>
      <c r="NHJ15" s="96"/>
      <c r="NHK15" s="97"/>
      <c r="NHL15" s="98"/>
      <c r="NHM15" s="97"/>
      <c r="NHN15" s="95"/>
      <c r="NHO15" s="96"/>
      <c r="NHP15" s="97"/>
      <c r="NHQ15" s="98"/>
      <c r="NHR15" s="97"/>
      <c r="NHS15" s="95"/>
      <c r="NHT15" s="96"/>
      <c r="NHU15" s="97"/>
      <c r="NHV15" s="98"/>
      <c r="NHW15" s="97"/>
      <c r="NHX15" s="95"/>
      <c r="NHY15" s="96"/>
      <c r="NHZ15" s="97"/>
      <c r="NIA15" s="98"/>
      <c r="NIB15" s="97"/>
      <c r="NIC15" s="95"/>
      <c r="NID15" s="96"/>
      <c r="NIE15" s="97"/>
      <c r="NIF15" s="98"/>
      <c r="NIG15" s="97"/>
      <c r="NIH15" s="95"/>
      <c r="NII15" s="96"/>
      <c r="NIJ15" s="97"/>
      <c r="NIK15" s="98"/>
      <c r="NIL15" s="97"/>
      <c r="NIM15" s="95"/>
      <c r="NIN15" s="96"/>
      <c r="NIO15" s="97"/>
      <c r="NIP15" s="98"/>
      <c r="NIQ15" s="97"/>
      <c r="NIR15" s="95"/>
      <c r="NIS15" s="96"/>
      <c r="NIT15" s="97"/>
      <c r="NIU15" s="98"/>
      <c r="NIV15" s="97"/>
      <c r="NIW15" s="95"/>
      <c r="NIX15" s="96"/>
      <c r="NIY15" s="97"/>
      <c r="NIZ15" s="98"/>
      <c r="NJA15" s="97"/>
      <c r="NJB15" s="95"/>
      <c r="NJC15" s="96"/>
      <c r="NJD15" s="97"/>
      <c r="NJE15" s="98"/>
      <c r="NJF15" s="97"/>
      <c r="NJG15" s="95"/>
      <c r="NJH15" s="96"/>
      <c r="NJI15" s="97"/>
      <c r="NJJ15" s="98"/>
      <c r="NJK15" s="97"/>
      <c r="NJL15" s="95"/>
      <c r="NJM15" s="96"/>
      <c r="NJN15" s="97"/>
      <c r="NJO15" s="98"/>
      <c r="NJP15" s="97"/>
      <c r="NJQ15" s="95"/>
      <c r="NJR15" s="96"/>
      <c r="NJS15" s="97"/>
      <c r="NJT15" s="98"/>
      <c r="NJU15" s="97"/>
      <c r="NJV15" s="95"/>
      <c r="NJW15" s="96"/>
      <c r="NJX15" s="97"/>
      <c r="NJY15" s="98"/>
      <c r="NJZ15" s="97"/>
      <c r="NKA15" s="95"/>
      <c r="NKB15" s="96"/>
      <c r="NKC15" s="97"/>
      <c r="NKD15" s="98"/>
      <c r="NKE15" s="97"/>
      <c r="NKF15" s="95"/>
      <c r="NKG15" s="96"/>
      <c r="NKH15" s="97"/>
      <c r="NKI15" s="98"/>
      <c r="NKJ15" s="97"/>
      <c r="NKK15" s="95"/>
      <c r="NKL15" s="96"/>
      <c r="NKM15" s="97"/>
      <c r="NKN15" s="98"/>
      <c r="NKO15" s="97"/>
      <c r="NKP15" s="95"/>
      <c r="NKQ15" s="96"/>
      <c r="NKR15" s="97"/>
      <c r="NKS15" s="98"/>
      <c r="NKT15" s="97"/>
      <c r="NKU15" s="95"/>
      <c r="NKV15" s="96"/>
      <c r="NKW15" s="97"/>
      <c r="NKX15" s="98"/>
      <c r="NKY15" s="97"/>
      <c r="NKZ15" s="95"/>
      <c r="NLA15" s="96"/>
      <c r="NLB15" s="97"/>
      <c r="NLC15" s="98"/>
      <c r="NLD15" s="97"/>
      <c r="NLE15" s="95"/>
      <c r="NLF15" s="96"/>
      <c r="NLG15" s="97"/>
      <c r="NLH15" s="98"/>
      <c r="NLI15" s="97"/>
      <c r="NLJ15" s="95"/>
      <c r="NLK15" s="96"/>
      <c r="NLL15" s="97"/>
      <c r="NLM15" s="98"/>
      <c r="NLN15" s="97"/>
      <c r="NLO15" s="95"/>
      <c r="NLP15" s="96"/>
      <c r="NLQ15" s="97"/>
      <c r="NLR15" s="98"/>
      <c r="NLS15" s="97"/>
      <c r="NLT15" s="95"/>
      <c r="NLU15" s="96"/>
      <c r="NLV15" s="97"/>
      <c r="NLW15" s="98"/>
      <c r="NLX15" s="97"/>
      <c r="NLY15" s="95"/>
      <c r="NLZ15" s="96"/>
      <c r="NMA15" s="97"/>
      <c r="NMB15" s="98"/>
      <c r="NMC15" s="97"/>
      <c r="NMD15" s="95"/>
      <c r="NME15" s="96"/>
      <c r="NMF15" s="97"/>
      <c r="NMG15" s="98"/>
      <c r="NMH15" s="97"/>
      <c r="NMI15" s="95"/>
      <c r="NMJ15" s="96"/>
      <c r="NMK15" s="97"/>
      <c r="NML15" s="98"/>
      <c r="NMM15" s="97"/>
      <c r="NMN15" s="95"/>
      <c r="NMO15" s="96"/>
      <c r="NMP15" s="97"/>
      <c r="NMQ15" s="98"/>
      <c r="NMR15" s="97"/>
      <c r="NMS15" s="95"/>
      <c r="NMT15" s="96"/>
      <c r="NMU15" s="97"/>
      <c r="NMV15" s="98"/>
      <c r="NMW15" s="97"/>
      <c r="NMX15" s="95"/>
      <c r="NMY15" s="96"/>
      <c r="NMZ15" s="97"/>
      <c r="NNA15" s="98"/>
      <c r="NNB15" s="97"/>
      <c r="NNC15" s="95"/>
      <c r="NND15" s="96"/>
      <c r="NNE15" s="97"/>
      <c r="NNF15" s="98"/>
      <c r="NNG15" s="97"/>
      <c r="NNH15" s="95"/>
      <c r="NNI15" s="96"/>
      <c r="NNJ15" s="97"/>
      <c r="NNK15" s="98"/>
      <c r="NNL15" s="97"/>
      <c r="NNM15" s="95"/>
      <c r="NNN15" s="96"/>
      <c r="NNO15" s="97"/>
      <c r="NNP15" s="98"/>
      <c r="NNQ15" s="97"/>
      <c r="NNR15" s="95"/>
      <c r="NNS15" s="96"/>
      <c r="NNT15" s="97"/>
      <c r="NNU15" s="98"/>
      <c r="NNV15" s="97"/>
      <c r="NNW15" s="95"/>
      <c r="NNX15" s="96"/>
      <c r="NNY15" s="97"/>
      <c r="NNZ15" s="98"/>
      <c r="NOA15" s="97"/>
      <c r="NOB15" s="95"/>
      <c r="NOC15" s="96"/>
      <c r="NOD15" s="97"/>
      <c r="NOE15" s="98"/>
      <c r="NOF15" s="97"/>
      <c r="NOG15" s="95"/>
      <c r="NOH15" s="96"/>
      <c r="NOI15" s="97"/>
      <c r="NOJ15" s="98"/>
      <c r="NOK15" s="97"/>
      <c r="NOL15" s="95"/>
      <c r="NOM15" s="96"/>
      <c r="NON15" s="97"/>
      <c r="NOO15" s="98"/>
      <c r="NOP15" s="97"/>
      <c r="NOQ15" s="95"/>
      <c r="NOR15" s="96"/>
      <c r="NOS15" s="97"/>
      <c r="NOT15" s="98"/>
      <c r="NOU15" s="97"/>
      <c r="NOV15" s="95"/>
      <c r="NOW15" s="96"/>
      <c r="NOX15" s="97"/>
      <c r="NOY15" s="98"/>
      <c r="NOZ15" s="97"/>
      <c r="NPA15" s="95"/>
      <c r="NPB15" s="96"/>
      <c r="NPC15" s="97"/>
      <c r="NPD15" s="98"/>
      <c r="NPE15" s="97"/>
      <c r="NPF15" s="95"/>
      <c r="NPG15" s="96"/>
      <c r="NPH15" s="97"/>
      <c r="NPI15" s="98"/>
      <c r="NPJ15" s="97"/>
      <c r="NPK15" s="95"/>
      <c r="NPL15" s="96"/>
      <c r="NPM15" s="97"/>
      <c r="NPN15" s="98"/>
      <c r="NPO15" s="97"/>
      <c r="NPP15" s="95"/>
      <c r="NPQ15" s="96"/>
      <c r="NPR15" s="97"/>
      <c r="NPS15" s="98"/>
      <c r="NPT15" s="97"/>
      <c r="NPU15" s="95"/>
      <c r="NPV15" s="96"/>
      <c r="NPW15" s="97"/>
      <c r="NPX15" s="98"/>
      <c r="NPY15" s="97"/>
      <c r="NPZ15" s="95"/>
      <c r="NQA15" s="96"/>
      <c r="NQB15" s="97"/>
      <c r="NQC15" s="98"/>
      <c r="NQD15" s="97"/>
      <c r="NQE15" s="95"/>
      <c r="NQF15" s="96"/>
      <c r="NQG15" s="97"/>
      <c r="NQH15" s="98"/>
      <c r="NQI15" s="97"/>
      <c r="NQJ15" s="95"/>
      <c r="NQK15" s="96"/>
      <c r="NQL15" s="97"/>
      <c r="NQM15" s="98"/>
      <c r="NQN15" s="97"/>
      <c r="NQO15" s="95"/>
      <c r="NQP15" s="96"/>
      <c r="NQQ15" s="97"/>
      <c r="NQR15" s="98"/>
      <c r="NQS15" s="97"/>
      <c r="NQT15" s="95"/>
      <c r="NQU15" s="96"/>
      <c r="NQV15" s="97"/>
      <c r="NQW15" s="98"/>
      <c r="NQX15" s="97"/>
      <c r="NQY15" s="95"/>
      <c r="NQZ15" s="96"/>
      <c r="NRA15" s="97"/>
      <c r="NRB15" s="98"/>
      <c r="NRC15" s="97"/>
      <c r="NRD15" s="95"/>
      <c r="NRE15" s="96"/>
      <c r="NRF15" s="97"/>
      <c r="NRG15" s="98"/>
      <c r="NRH15" s="97"/>
      <c r="NRI15" s="95"/>
      <c r="NRJ15" s="96"/>
      <c r="NRK15" s="97"/>
      <c r="NRL15" s="98"/>
      <c r="NRM15" s="97"/>
      <c r="NRN15" s="95"/>
      <c r="NRO15" s="96"/>
      <c r="NRP15" s="97"/>
      <c r="NRQ15" s="98"/>
      <c r="NRR15" s="97"/>
      <c r="NRS15" s="95"/>
      <c r="NRT15" s="96"/>
      <c r="NRU15" s="97"/>
      <c r="NRV15" s="98"/>
      <c r="NRW15" s="97"/>
      <c r="NRX15" s="95"/>
      <c r="NRY15" s="96"/>
      <c r="NRZ15" s="97"/>
      <c r="NSA15" s="98"/>
      <c r="NSB15" s="97"/>
      <c r="NSC15" s="95"/>
      <c r="NSD15" s="96"/>
      <c r="NSE15" s="97"/>
      <c r="NSF15" s="98"/>
      <c r="NSG15" s="97"/>
      <c r="NSH15" s="95"/>
      <c r="NSI15" s="96"/>
      <c r="NSJ15" s="97"/>
      <c r="NSK15" s="98"/>
      <c r="NSL15" s="97"/>
      <c r="NSM15" s="95"/>
      <c r="NSN15" s="96"/>
      <c r="NSO15" s="97"/>
      <c r="NSP15" s="98"/>
      <c r="NSQ15" s="97"/>
      <c r="NSR15" s="95"/>
      <c r="NSS15" s="96"/>
      <c r="NST15" s="97"/>
      <c r="NSU15" s="98"/>
      <c r="NSV15" s="97"/>
      <c r="NSW15" s="95"/>
      <c r="NSX15" s="96"/>
      <c r="NSY15" s="97"/>
      <c r="NSZ15" s="98"/>
      <c r="NTA15" s="97"/>
      <c r="NTB15" s="95"/>
      <c r="NTC15" s="96"/>
      <c r="NTD15" s="97"/>
      <c r="NTE15" s="98"/>
      <c r="NTF15" s="97"/>
      <c r="NTG15" s="95"/>
      <c r="NTH15" s="96"/>
      <c r="NTI15" s="97"/>
      <c r="NTJ15" s="98"/>
      <c r="NTK15" s="97"/>
      <c r="NTL15" s="95"/>
      <c r="NTM15" s="96"/>
      <c r="NTN15" s="97"/>
      <c r="NTO15" s="98"/>
      <c r="NTP15" s="97"/>
      <c r="NTQ15" s="95"/>
      <c r="NTR15" s="96"/>
      <c r="NTS15" s="97"/>
      <c r="NTT15" s="98"/>
      <c r="NTU15" s="97"/>
      <c r="NTV15" s="95"/>
      <c r="NTW15" s="96"/>
      <c r="NTX15" s="97"/>
      <c r="NTY15" s="98"/>
      <c r="NTZ15" s="97"/>
      <c r="NUA15" s="95"/>
      <c r="NUB15" s="96"/>
      <c r="NUC15" s="97"/>
      <c r="NUD15" s="98"/>
      <c r="NUE15" s="97"/>
      <c r="NUF15" s="95"/>
      <c r="NUG15" s="96"/>
      <c r="NUH15" s="97"/>
      <c r="NUI15" s="98"/>
      <c r="NUJ15" s="97"/>
      <c r="NUK15" s="95"/>
      <c r="NUL15" s="96"/>
      <c r="NUM15" s="97"/>
      <c r="NUN15" s="98"/>
      <c r="NUO15" s="97"/>
      <c r="NUP15" s="95"/>
      <c r="NUQ15" s="96"/>
      <c r="NUR15" s="97"/>
      <c r="NUS15" s="98"/>
      <c r="NUT15" s="97"/>
      <c r="NUU15" s="95"/>
      <c r="NUV15" s="96"/>
      <c r="NUW15" s="97"/>
      <c r="NUX15" s="98"/>
      <c r="NUY15" s="97"/>
      <c r="NUZ15" s="95"/>
      <c r="NVA15" s="96"/>
      <c r="NVB15" s="97"/>
      <c r="NVC15" s="98"/>
      <c r="NVD15" s="97"/>
      <c r="NVE15" s="95"/>
      <c r="NVF15" s="96"/>
      <c r="NVG15" s="97"/>
      <c r="NVH15" s="98"/>
      <c r="NVI15" s="97"/>
      <c r="NVJ15" s="95"/>
      <c r="NVK15" s="96"/>
      <c r="NVL15" s="97"/>
      <c r="NVM15" s="98"/>
      <c r="NVN15" s="97"/>
      <c r="NVO15" s="95"/>
      <c r="NVP15" s="96"/>
      <c r="NVQ15" s="97"/>
      <c r="NVR15" s="98"/>
      <c r="NVS15" s="97"/>
      <c r="NVT15" s="95"/>
      <c r="NVU15" s="96"/>
      <c r="NVV15" s="97"/>
      <c r="NVW15" s="98"/>
      <c r="NVX15" s="97"/>
      <c r="NVY15" s="95"/>
      <c r="NVZ15" s="96"/>
      <c r="NWA15" s="97"/>
      <c r="NWB15" s="98"/>
      <c r="NWC15" s="97"/>
      <c r="NWD15" s="95"/>
      <c r="NWE15" s="96"/>
      <c r="NWF15" s="97"/>
      <c r="NWG15" s="98"/>
      <c r="NWH15" s="97"/>
      <c r="NWI15" s="95"/>
      <c r="NWJ15" s="96"/>
      <c r="NWK15" s="97"/>
      <c r="NWL15" s="98"/>
      <c r="NWM15" s="97"/>
      <c r="NWN15" s="95"/>
      <c r="NWO15" s="96"/>
      <c r="NWP15" s="97"/>
      <c r="NWQ15" s="98"/>
      <c r="NWR15" s="97"/>
      <c r="NWS15" s="95"/>
      <c r="NWT15" s="96"/>
      <c r="NWU15" s="97"/>
      <c r="NWV15" s="98"/>
      <c r="NWW15" s="97"/>
      <c r="NWX15" s="95"/>
      <c r="NWY15" s="96"/>
      <c r="NWZ15" s="97"/>
      <c r="NXA15" s="98"/>
      <c r="NXB15" s="97"/>
      <c r="NXC15" s="95"/>
      <c r="NXD15" s="96"/>
      <c r="NXE15" s="97"/>
      <c r="NXF15" s="98"/>
      <c r="NXG15" s="97"/>
      <c r="NXH15" s="95"/>
      <c r="NXI15" s="96"/>
      <c r="NXJ15" s="97"/>
      <c r="NXK15" s="98"/>
      <c r="NXL15" s="97"/>
      <c r="NXM15" s="95"/>
      <c r="NXN15" s="96"/>
      <c r="NXO15" s="97"/>
      <c r="NXP15" s="98"/>
      <c r="NXQ15" s="97"/>
      <c r="NXR15" s="95"/>
      <c r="NXS15" s="96"/>
      <c r="NXT15" s="97"/>
      <c r="NXU15" s="98"/>
      <c r="NXV15" s="97"/>
      <c r="NXW15" s="95"/>
      <c r="NXX15" s="96"/>
      <c r="NXY15" s="97"/>
      <c r="NXZ15" s="98"/>
      <c r="NYA15" s="97"/>
      <c r="NYB15" s="95"/>
      <c r="NYC15" s="96"/>
      <c r="NYD15" s="97"/>
      <c r="NYE15" s="98"/>
      <c r="NYF15" s="97"/>
      <c r="NYG15" s="95"/>
      <c r="NYH15" s="96"/>
      <c r="NYI15" s="97"/>
      <c r="NYJ15" s="98"/>
      <c r="NYK15" s="97"/>
      <c r="NYL15" s="95"/>
      <c r="NYM15" s="96"/>
      <c r="NYN15" s="97"/>
      <c r="NYO15" s="98"/>
      <c r="NYP15" s="97"/>
      <c r="NYQ15" s="95"/>
      <c r="NYR15" s="96"/>
      <c r="NYS15" s="97"/>
      <c r="NYT15" s="98"/>
      <c r="NYU15" s="97"/>
      <c r="NYV15" s="95"/>
      <c r="NYW15" s="96"/>
      <c r="NYX15" s="97"/>
      <c r="NYY15" s="98"/>
      <c r="NYZ15" s="97"/>
      <c r="NZA15" s="95"/>
      <c r="NZB15" s="96"/>
      <c r="NZC15" s="97"/>
      <c r="NZD15" s="98"/>
      <c r="NZE15" s="97"/>
      <c r="NZF15" s="95"/>
      <c r="NZG15" s="96"/>
      <c r="NZH15" s="97"/>
      <c r="NZI15" s="98"/>
      <c r="NZJ15" s="97"/>
      <c r="NZK15" s="95"/>
      <c r="NZL15" s="96"/>
      <c r="NZM15" s="97"/>
      <c r="NZN15" s="98"/>
      <c r="NZO15" s="97"/>
      <c r="NZP15" s="95"/>
      <c r="NZQ15" s="96"/>
      <c r="NZR15" s="97"/>
      <c r="NZS15" s="98"/>
      <c r="NZT15" s="97"/>
      <c r="NZU15" s="95"/>
      <c r="NZV15" s="96"/>
      <c r="NZW15" s="97"/>
      <c r="NZX15" s="98"/>
      <c r="NZY15" s="97"/>
      <c r="NZZ15" s="95"/>
      <c r="OAA15" s="96"/>
      <c r="OAB15" s="97"/>
      <c r="OAC15" s="98"/>
      <c r="OAD15" s="97"/>
      <c r="OAE15" s="95"/>
      <c r="OAF15" s="96"/>
      <c r="OAG15" s="97"/>
      <c r="OAH15" s="98"/>
      <c r="OAI15" s="97"/>
      <c r="OAJ15" s="95"/>
      <c r="OAK15" s="96"/>
      <c r="OAL15" s="97"/>
      <c r="OAM15" s="98"/>
      <c r="OAN15" s="97"/>
      <c r="OAO15" s="95"/>
      <c r="OAP15" s="96"/>
      <c r="OAQ15" s="97"/>
      <c r="OAR15" s="98"/>
      <c r="OAS15" s="97"/>
      <c r="OAT15" s="95"/>
      <c r="OAU15" s="96"/>
      <c r="OAV15" s="97"/>
      <c r="OAW15" s="98"/>
      <c r="OAX15" s="97"/>
      <c r="OAY15" s="95"/>
      <c r="OAZ15" s="96"/>
      <c r="OBA15" s="97"/>
      <c r="OBB15" s="98"/>
      <c r="OBC15" s="97"/>
      <c r="OBD15" s="95"/>
      <c r="OBE15" s="96"/>
      <c r="OBF15" s="97"/>
      <c r="OBG15" s="98"/>
      <c r="OBH15" s="97"/>
      <c r="OBI15" s="95"/>
      <c r="OBJ15" s="96"/>
      <c r="OBK15" s="97"/>
      <c r="OBL15" s="98"/>
      <c r="OBM15" s="97"/>
      <c r="OBN15" s="95"/>
      <c r="OBO15" s="96"/>
      <c r="OBP15" s="97"/>
      <c r="OBQ15" s="98"/>
      <c r="OBR15" s="97"/>
      <c r="OBS15" s="95"/>
      <c r="OBT15" s="96"/>
      <c r="OBU15" s="97"/>
      <c r="OBV15" s="98"/>
      <c r="OBW15" s="97"/>
      <c r="OBX15" s="95"/>
      <c r="OBY15" s="96"/>
      <c r="OBZ15" s="97"/>
      <c r="OCA15" s="98"/>
      <c r="OCB15" s="97"/>
      <c r="OCC15" s="95"/>
      <c r="OCD15" s="96"/>
      <c r="OCE15" s="97"/>
      <c r="OCF15" s="98"/>
      <c r="OCG15" s="97"/>
      <c r="OCH15" s="95"/>
      <c r="OCI15" s="96"/>
      <c r="OCJ15" s="97"/>
      <c r="OCK15" s="98"/>
      <c r="OCL15" s="97"/>
      <c r="OCM15" s="95"/>
      <c r="OCN15" s="96"/>
      <c r="OCO15" s="97"/>
      <c r="OCP15" s="98"/>
      <c r="OCQ15" s="97"/>
      <c r="OCR15" s="95"/>
      <c r="OCS15" s="96"/>
      <c r="OCT15" s="97"/>
      <c r="OCU15" s="98"/>
      <c r="OCV15" s="97"/>
      <c r="OCW15" s="95"/>
      <c r="OCX15" s="96"/>
      <c r="OCY15" s="97"/>
      <c r="OCZ15" s="98"/>
      <c r="ODA15" s="97"/>
      <c r="ODB15" s="95"/>
      <c r="ODC15" s="96"/>
      <c r="ODD15" s="97"/>
      <c r="ODE15" s="98"/>
      <c r="ODF15" s="97"/>
      <c r="ODG15" s="95"/>
      <c r="ODH15" s="96"/>
      <c r="ODI15" s="97"/>
      <c r="ODJ15" s="98"/>
      <c r="ODK15" s="97"/>
      <c r="ODL15" s="95"/>
      <c r="ODM15" s="96"/>
      <c r="ODN15" s="97"/>
      <c r="ODO15" s="98"/>
      <c r="ODP15" s="97"/>
      <c r="ODQ15" s="95"/>
      <c r="ODR15" s="96"/>
      <c r="ODS15" s="97"/>
      <c r="ODT15" s="98"/>
      <c r="ODU15" s="97"/>
      <c r="ODV15" s="95"/>
      <c r="ODW15" s="96"/>
      <c r="ODX15" s="97"/>
      <c r="ODY15" s="98"/>
      <c r="ODZ15" s="97"/>
      <c r="OEA15" s="95"/>
      <c r="OEB15" s="96"/>
      <c r="OEC15" s="97"/>
      <c r="OED15" s="98"/>
      <c r="OEE15" s="97"/>
      <c r="OEF15" s="95"/>
      <c r="OEG15" s="96"/>
      <c r="OEH15" s="97"/>
      <c r="OEI15" s="98"/>
      <c r="OEJ15" s="97"/>
      <c r="OEK15" s="95"/>
      <c r="OEL15" s="96"/>
      <c r="OEM15" s="97"/>
      <c r="OEN15" s="98"/>
      <c r="OEO15" s="97"/>
      <c r="OEP15" s="95"/>
      <c r="OEQ15" s="96"/>
      <c r="OER15" s="97"/>
      <c r="OES15" s="98"/>
      <c r="OET15" s="97"/>
      <c r="OEU15" s="95"/>
      <c r="OEV15" s="96"/>
      <c r="OEW15" s="97"/>
      <c r="OEX15" s="98"/>
      <c r="OEY15" s="97"/>
      <c r="OEZ15" s="95"/>
      <c r="OFA15" s="96"/>
      <c r="OFB15" s="97"/>
      <c r="OFC15" s="98"/>
      <c r="OFD15" s="97"/>
      <c r="OFE15" s="95"/>
      <c r="OFF15" s="96"/>
      <c r="OFG15" s="97"/>
      <c r="OFH15" s="98"/>
      <c r="OFI15" s="97"/>
      <c r="OFJ15" s="95"/>
      <c r="OFK15" s="96"/>
      <c r="OFL15" s="97"/>
      <c r="OFM15" s="98"/>
      <c r="OFN15" s="97"/>
      <c r="OFO15" s="95"/>
      <c r="OFP15" s="96"/>
      <c r="OFQ15" s="97"/>
      <c r="OFR15" s="98"/>
      <c r="OFS15" s="97"/>
      <c r="OFT15" s="95"/>
      <c r="OFU15" s="96"/>
      <c r="OFV15" s="97"/>
      <c r="OFW15" s="98"/>
      <c r="OFX15" s="97"/>
      <c r="OFY15" s="95"/>
      <c r="OFZ15" s="96"/>
      <c r="OGA15" s="97"/>
      <c r="OGB15" s="98"/>
      <c r="OGC15" s="97"/>
      <c r="OGD15" s="95"/>
      <c r="OGE15" s="96"/>
      <c r="OGF15" s="97"/>
      <c r="OGG15" s="98"/>
      <c r="OGH15" s="97"/>
      <c r="OGI15" s="95"/>
      <c r="OGJ15" s="96"/>
      <c r="OGK15" s="97"/>
      <c r="OGL15" s="98"/>
      <c r="OGM15" s="97"/>
      <c r="OGN15" s="95"/>
      <c r="OGO15" s="96"/>
      <c r="OGP15" s="97"/>
      <c r="OGQ15" s="98"/>
      <c r="OGR15" s="97"/>
      <c r="OGS15" s="95"/>
      <c r="OGT15" s="96"/>
      <c r="OGU15" s="97"/>
      <c r="OGV15" s="98"/>
      <c r="OGW15" s="97"/>
      <c r="OGX15" s="95"/>
      <c r="OGY15" s="96"/>
      <c r="OGZ15" s="97"/>
      <c r="OHA15" s="98"/>
      <c r="OHB15" s="97"/>
      <c r="OHC15" s="95"/>
      <c r="OHD15" s="96"/>
      <c r="OHE15" s="97"/>
      <c r="OHF15" s="98"/>
      <c r="OHG15" s="97"/>
      <c r="OHH15" s="95"/>
      <c r="OHI15" s="96"/>
      <c r="OHJ15" s="97"/>
      <c r="OHK15" s="98"/>
      <c r="OHL15" s="97"/>
      <c r="OHM15" s="95"/>
      <c r="OHN15" s="96"/>
      <c r="OHO15" s="97"/>
      <c r="OHP15" s="98"/>
      <c r="OHQ15" s="97"/>
      <c r="OHR15" s="95"/>
      <c r="OHS15" s="96"/>
      <c r="OHT15" s="97"/>
      <c r="OHU15" s="98"/>
      <c r="OHV15" s="97"/>
      <c r="OHW15" s="95"/>
      <c r="OHX15" s="96"/>
      <c r="OHY15" s="97"/>
      <c r="OHZ15" s="98"/>
      <c r="OIA15" s="97"/>
      <c r="OIB15" s="95"/>
      <c r="OIC15" s="96"/>
      <c r="OID15" s="97"/>
      <c r="OIE15" s="98"/>
      <c r="OIF15" s="97"/>
      <c r="OIG15" s="95"/>
      <c r="OIH15" s="96"/>
      <c r="OII15" s="97"/>
      <c r="OIJ15" s="98"/>
      <c r="OIK15" s="97"/>
      <c r="OIL15" s="95"/>
      <c r="OIM15" s="96"/>
      <c r="OIN15" s="97"/>
      <c r="OIO15" s="98"/>
      <c r="OIP15" s="97"/>
      <c r="OIQ15" s="95"/>
      <c r="OIR15" s="96"/>
      <c r="OIS15" s="97"/>
      <c r="OIT15" s="98"/>
      <c r="OIU15" s="97"/>
      <c r="OIV15" s="95"/>
      <c r="OIW15" s="96"/>
      <c r="OIX15" s="97"/>
      <c r="OIY15" s="98"/>
      <c r="OIZ15" s="97"/>
      <c r="OJA15" s="95"/>
      <c r="OJB15" s="96"/>
      <c r="OJC15" s="97"/>
      <c r="OJD15" s="98"/>
      <c r="OJE15" s="97"/>
      <c r="OJF15" s="95"/>
      <c r="OJG15" s="96"/>
      <c r="OJH15" s="97"/>
      <c r="OJI15" s="98"/>
      <c r="OJJ15" s="97"/>
      <c r="OJK15" s="95"/>
      <c r="OJL15" s="96"/>
      <c r="OJM15" s="97"/>
      <c r="OJN15" s="98"/>
      <c r="OJO15" s="97"/>
      <c r="OJP15" s="95"/>
      <c r="OJQ15" s="96"/>
      <c r="OJR15" s="97"/>
      <c r="OJS15" s="98"/>
      <c r="OJT15" s="97"/>
      <c r="OJU15" s="95"/>
      <c r="OJV15" s="96"/>
      <c r="OJW15" s="97"/>
      <c r="OJX15" s="98"/>
      <c r="OJY15" s="97"/>
      <c r="OJZ15" s="95"/>
      <c r="OKA15" s="96"/>
      <c r="OKB15" s="97"/>
      <c r="OKC15" s="98"/>
      <c r="OKD15" s="97"/>
      <c r="OKE15" s="95"/>
      <c r="OKF15" s="96"/>
      <c r="OKG15" s="97"/>
      <c r="OKH15" s="98"/>
      <c r="OKI15" s="97"/>
      <c r="OKJ15" s="95"/>
      <c r="OKK15" s="96"/>
      <c r="OKL15" s="97"/>
      <c r="OKM15" s="98"/>
      <c r="OKN15" s="97"/>
      <c r="OKO15" s="95"/>
      <c r="OKP15" s="96"/>
      <c r="OKQ15" s="97"/>
      <c r="OKR15" s="98"/>
      <c r="OKS15" s="97"/>
      <c r="OKT15" s="95"/>
      <c r="OKU15" s="96"/>
      <c r="OKV15" s="97"/>
      <c r="OKW15" s="98"/>
      <c r="OKX15" s="97"/>
      <c r="OKY15" s="95"/>
      <c r="OKZ15" s="96"/>
      <c r="OLA15" s="97"/>
      <c r="OLB15" s="98"/>
      <c r="OLC15" s="97"/>
      <c r="OLD15" s="95"/>
      <c r="OLE15" s="96"/>
      <c r="OLF15" s="97"/>
      <c r="OLG15" s="98"/>
      <c r="OLH15" s="97"/>
      <c r="OLI15" s="95"/>
      <c r="OLJ15" s="96"/>
      <c r="OLK15" s="97"/>
      <c r="OLL15" s="98"/>
      <c r="OLM15" s="97"/>
      <c r="OLN15" s="95"/>
      <c r="OLO15" s="96"/>
      <c r="OLP15" s="97"/>
      <c r="OLQ15" s="98"/>
      <c r="OLR15" s="97"/>
      <c r="OLS15" s="95"/>
      <c r="OLT15" s="96"/>
      <c r="OLU15" s="97"/>
      <c r="OLV15" s="98"/>
      <c r="OLW15" s="97"/>
      <c r="OLX15" s="95"/>
      <c r="OLY15" s="96"/>
      <c r="OLZ15" s="97"/>
      <c r="OMA15" s="98"/>
      <c r="OMB15" s="97"/>
      <c r="OMC15" s="95"/>
      <c r="OMD15" s="96"/>
      <c r="OME15" s="97"/>
      <c r="OMF15" s="98"/>
      <c r="OMG15" s="97"/>
      <c r="OMH15" s="95"/>
      <c r="OMI15" s="96"/>
      <c r="OMJ15" s="97"/>
      <c r="OMK15" s="98"/>
      <c r="OML15" s="97"/>
      <c r="OMM15" s="95"/>
      <c r="OMN15" s="96"/>
      <c r="OMO15" s="97"/>
      <c r="OMP15" s="98"/>
      <c r="OMQ15" s="97"/>
      <c r="OMR15" s="95"/>
      <c r="OMS15" s="96"/>
      <c r="OMT15" s="97"/>
      <c r="OMU15" s="98"/>
      <c r="OMV15" s="97"/>
      <c r="OMW15" s="95"/>
      <c r="OMX15" s="96"/>
      <c r="OMY15" s="97"/>
      <c r="OMZ15" s="98"/>
      <c r="ONA15" s="97"/>
      <c r="ONB15" s="95"/>
      <c r="ONC15" s="96"/>
      <c r="OND15" s="97"/>
      <c r="ONE15" s="98"/>
      <c r="ONF15" s="97"/>
      <c r="ONG15" s="95"/>
      <c r="ONH15" s="96"/>
      <c r="ONI15" s="97"/>
      <c r="ONJ15" s="98"/>
      <c r="ONK15" s="97"/>
      <c r="ONL15" s="95"/>
      <c r="ONM15" s="96"/>
      <c r="ONN15" s="97"/>
      <c r="ONO15" s="98"/>
      <c r="ONP15" s="97"/>
      <c r="ONQ15" s="95"/>
      <c r="ONR15" s="96"/>
      <c r="ONS15" s="97"/>
      <c r="ONT15" s="98"/>
      <c r="ONU15" s="97"/>
      <c r="ONV15" s="95"/>
      <c r="ONW15" s="96"/>
      <c r="ONX15" s="97"/>
      <c r="ONY15" s="98"/>
      <c r="ONZ15" s="97"/>
      <c r="OOA15" s="95"/>
      <c r="OOB15" s="96"/>
      <c r="OOC15" s="97"/>
      <c r="OOD15" s="98"/>
      <c r="OOE15" s="97"/>
      <c r="OOF15" s="95"/>
      <c r="OOG15" s="96"/>
      <c r="OOH15" s="97"/>
      <c r="OOI15" s="98"/>
      <c r="OOJ15" s="97"/>
      <c r="OOK15" s="95"/>
      <c r="OOL15" s="96"/>
      <c r="OOM15" s="97"/>
      <c r="OON15" s="98"/>
      <c r="OOO15" s="97"/>
      <c r="OOP15" s="95"/>
      <c r="OOQ15" s="96"/>
      <c r="OOR15" s="97"/>
      <c r="OOS15" s="98"/>
      <c r="OOT15" s="97"/>
      <c r="OOU15" s="95"/>
      <c r="OOV15" s="96"/>
      <c r="OOW15" s="97"/>
      <c r="OOX15" s="98"/>
      <c r="OOY15" s="97"/>
      <c r="OOZ15" s="95"/>
      <c r="OPA15" s="96"/>
      <c r="OPB15" s="97"/>
      <c r="OPC15" s="98"/>
      <c r="OPD15" s="97"/>
      <c r="OPE15" s="95"/>
      <c r="OPF15" s="96"/>
      <c r="OPG15" s="97"/>
      <c r="OPH15" s="98"/>
      <c r="OPI15" s="97"/>
      <c r="OPJ15" s="95"/>
      <c r="OPK15" s="96"/>
      <c r="OPL15" s="97"/>
      <c r="OPM15" s="98"/>
      <c r="OPN15" s="97"/>
      <c r="OPO15" s="95"/>
      <c r="OPP15" s="96"/>
      <c r="OPQ15" s="97"/>
      <c r="OPR15" s="98"/>
      <c r="OPS15" s="97"/>
      <c r="OPT15" s="95"/>
      <c r="OPU15" s="96"/>
      <c r="OPV15" s="97"/>
      <c r="OPW15" s="98"/>
      <c r="OPX15" s="97"/>
      <c r="OPY15" s="95"/>
      <c r="OPZ15" s="96"/>
      <c r="OQA15" s="97"/>
      <c r="OQB15" s="98"/>
      <c r="OQC15" s="97"/>
      <c r="OQD15" s="95"/>
      <c r="OQE15" s="96"/>
      <c r="OQF15" s="97"/>
      <c r="OQG15" s="98"/>
      <c r="OQH15" s="97"/>
      <c r="OQI15" s="95"/>
      <c r="OQJ15" s="96"/>
      <c r="OQK15" s="97"/>
      <c r="OQL15" s="98"/>
      <c r="OQM15" s="97"/>
      <c r="OQN15" s="95"/>
      <c r="OQO15" s="96"/>
      <c r="OQP15" s="97"/>
      <c r="OQQ15" s="98"/>
      <c r="OQR15" s="97"/>
      <c r="OQS15" s="95"/>
      <c r="OQT15" s="96"/>
      <c r="OQU15" s="97"/>
      <c r="OQV15" s="98"/>
      <c r="OQW15" s="97"/>
      <c r="OQX15" s="95"/>
      <c r="OQY15" s="96"/>
      <c r="OQZ15" s="97"/>
      <c r="ORA15" s="98"/>
      <c r="ORB15" s="97"/>
      <c r="ORC15" s="95"/>
      <c r="ORD15" s="96"/>
      <c r="ORE15" s="97"/>
      <c r="ORF15" s="98"/>
      <c r="ORG15" s="97"/>
      <c r="ORH15" s="95"/>
      <c r="ORI15" s="96"/>
      <c r="ORJ15" s="97"/>
      <c r="ORK15" s="98"/>
      <c r="ORL15" s="97"/>
      <c r="ORM15" s="95"/>
      <c r="ORN15" s="96"/>
      <c r="ORO15" s="97"/>
      <c r="ORP15" s="98"/>
      <c r="ORQ15" s="97"/>
      <c r="ORR15" s="95"/>
      <c r="ORS15" s="96"/>
      <c r="ORT15" s="97"/>
      <c r="ORU15" s="98"/>
      <c r="ORV15" s="97"/>
      <c r="ORW15" s="95"/>
      <c r="ORX15" s="96"/>
      <c r="ORY15" s="97"/>
      <c r="ORZ15" s="98"/>
      <c r="OSA15" s="97"/>
      <c r="OSB15" s="95"/>
      <c r="OSC15" s="96"/>
      <c r="OSD15" s="97"/>
      <c r="OSE15" s="98"/>
      <c r="OSF15" s="97"/>
      <c r="OSG15" s="95"/>
      <c r="OSH15" s="96"/>
      <c r="OSI15" s="97"/>
      <c r="OSJ15" s="98"/>
      <c r="OSK15" s="97"/>
      <c r="OSL15" s="95"/>
      <c r="OSM15" s="96"/>
      <c r="OSN15" s="97"/>
      <c r="OSO15" s="98"/>
      <c r="OSP15" s="97"/>
      <c r="OSQ15" s="95"/>
      <c r="OSR15" s="96"/>
      <c r="OSS15" s="97"/>
      <c r="OST15" s="98"/>
      <c r="OSU15" s="97"/>
      <c r="OSV15" s="95"/>
      <c r="OSW15" s="96"/>
      <c r="OSX15" s="97"/>
      <c r="OSY15" s="98"/>
      <c r="OSZ15" s="97"/>
      <c r="OTA15" s="95"/>
      <c r="OTB15" s="96"/>
      <c r="OTC15" s="97"/>
      <c r="OTD15" s="98"/>
      <c r="OTE15" s="97"/>
      <c r="OTF15" s="95"/>
      <c r="OTG15" s="96"/>
      <c r="OTH15" s="97"/>
      <c r="OTI15" s="98"/>
      <c r="OTJ15" s="97"/>
      <c r="OTK15" s="95"/>
      <c r="OTL15" s="96"/>
      <c r="OTM15" s="97"/>
      <c r="OTN15" s="98"/>
      <c r="OTO15" s="97"/>
      <c r="OTP15" s="95"/>
      <c r="OTQ15" s="96"/>
      <c r="OTR15" s="97"/>
      <c r="OTS15" s="98"/>
      <c r="OTT15" s="97"/>
      <c r="OTU15" s="95"/>
      <c r="OTV15" s="96"/>
      <c r="OTW15" s="97"/>
      <c r="OTX15" s="98"/>
      <c r="OTY15" s="97"/>
      <c r="OTZ15" s="95"/>
      <c r="OUA15" s="96"/>
      <c r="OUB15" s="97"/>
      <c r="OUC15" s="98"/>
      <c r="OUD15" s="97"/>
      <c r="OUE15" s="95"/>
      <c r="OUF15" s="96"/>
      <c r="OUG15" s="97"/>
      <c r="OUH15" s="98"/>
      <c r="OUI15" s="97"/>
      <c r="OUJ15" s="95"/>
      <c r="OUK15" s="96"/>
      <c r="OUL15" s="97"/>
      <c r="OUM15" s="98"/>
      <c r="OUN15" s="97"/>
      <c r="OUO15" s="95"/>
      <c r="OUP15" s="96"/>
      <c r="OUQ15" s="97"/>
      <c r="OUR15" s="98"/>
      <c r="OUS15" s="97"/>
      <c r="OUT15" s="95"/>
      <c r="OUU15" s="96"/>
      <c r="OUV15" s="97"/>
      <c r="OUW15" s="98"/>
      <c r="OUX15" s="97"/>
      <c r="OUY15" s="95"/>
      <c r="OUZ15" s="96"/>
      <c r="OVA15" s="97"/>
      <c r="OVB15" s="98"/>
      <c r="OVC15" s="97"/>
      <c r="OVD15" s="95"/>
      <c r="OVE15" s="96"/>
      <c r="OVF15" s="97"/>
      <c r="OVG15" s="98"/>
      <c r="OVH15" s="97"/>
      <c r="OVI15" s="95"/>
      <c r="OVJ15" s="96"/>
      <c r="OVK15" s="97"/>
      <c r="OVL15" s="98"/>
      <c r="OVM15" s="97"/>
      <c r="OVN15" s="95"/>
      <c r="OVO15" s="96"/>
      <c r="OVP15" s="97"/>
      <c r="OVQ15" s="98"/>
      <c r="OVR15" s="97"/>
      <c r="OVS15" s="95"/>
      <c r="OVT15" s="96"/>
      <c r="OVU15" s="97"/>
      <c r="OVV15" s="98"/>
      <c r="OVW15" s="97"/>
      <c r="OVX15" s="95"/>
      <c r="OVY15" s="96"/>
      <c r="OVZ15" s="97"/>
      <c r="OWA15" s="98"/>
      <c r="OWB15" s="97"/>
      <c r="OWC15" s="95"/>
      <c r="OWD15" s="96"/>
      <c r="OWE15" s="97"/>
      <c r="OWF15" s="98"/>
      <c r="OWG15" s="97"/>
      <c r="OWH15" s="95"/>
      <c r="OWI15" s="96"/>
      <c r="OWJ15" s="97"/>
      <c r="OWK15" s="98"/>
      <c r="OWL15" s="97"/>
      <c r="OWM15" s="95"/>
      <c r="OWN15" s="96"/>
      <c r="OWO15" s="97"/>
      <c r="OWP15" s="98"/>
      <c r="OWQ15" s="97"/>
      <c r="OWR15" s="95"/>
      <c r="OWS15" s="96"/>
      <c r="OWT15" s="97"/>
      <c r="OWU15" s="98"/>
      <c r="OWV15" s="97"/>
      <c r="OWW15" s="95"/>
      <c r="OWX15" s="96"/>
      <c r="OWY15" s="97"/>
      <c r="OWZ15" s="98"/>
      <c r="OXA15" s="97"/>
      <c r="OXB15" s="95"/>
      <c r="OXC15" s="96"/>
      <c r="OXD15" s="97"/>
      <c r="OXE15" s="98"/>
      <c r="OXF15" s="97"/>
      <c r="OXG15" s="95"/>
      <c r="OXH15" s="96"/>
      <c r="OXI15" s="97"/>
      <c r="OXJ15" s="98"/>
      <c r="OXK15" s="97"/>
      <c r="OXL15" s="95"/>
      <c r="OXM15" s="96"/>
      <c r="OXN15" s="97"/>
      <c r="OXO15" s="98"/>
      <c r="OXP15" s="97"/>
      <c r="OXQ15" s="95"/>
      <c r="OXR15" s="96"/>
      <c r="OXS15" s="97"/>
      <c r="OXT15" s="98"/>
      <c r="OXU15" s="97"/>
      <c r="OXV15" s="95"/>
      <c r="OXW15" s="96"/>
      <c r="OXX15" s="97"/>
      <c r="OXY15" s="98"/>
      <c r="OXZ15" s="97"/>
      <c r="OYA15" s="95"/>
      <c r="OYB15" s="96"/>
      <c r="OYC15" s="97"/>
      <c r="OYD15" s="98"/>
      <c r="OYE15" s="97"/>
      <c r="OYF15" s="95"/>
      <c r="OYG15" s="96"/>
      <c r="OYH15" s="97"/>
      <c r="OYI15" s="98"/>
      <c r="OYJ15" s="97"/>
      <c r="OYK15" s="95"/>
      <c r="OYL15" s="96"/>
      <c r="OYM15" s="97"/>
      <c r="OYN15" s="98"/>
      <c r="OYO15" s="97"/>
      <c r="OYP15" s="95"/>
      <c r="OYQ15" s="96"/>
      <c r="OYR15" s="97"/>
      <c r="OYS15" s="98"/>
      <c r="OYT15" s="97"/>
      <c r="OYU15" s="95"/>
      <c r="OYV15" s="96"/>
      <c r="OYW15" s="97"/>
      <c r="OYX15" s="98"/>
      <c r="OYY15" s="97"/>
      <c r="OYZ15" s="95"/>
      <c r="OZA15" s="96"/>
      <c r="OZB15" s="97"/>
      <c r="OZC15" s="98"/>
      <c r="OZD15" s="97"/>
      <c r="OZE15" s="95"/>
      <c r="OZF15" s="96"/>
      <c r="OZG15" s="97"/>
      <c r="OZH15" s="98"/>
      <c r="OZI15" s="97"/>
      <c r="OZJ15" s="95"/>
      <c r="OZK15" s="96"/>
      <c r="OZL15" s="97"/>
      <c r="OZM15" s="98"/>
      <c r="OZN15" s="97"/>
      <c r="OZO15" s="95"/>
      <c r="OZP15" s="96"/>
      <c r="OZQ15" s="97"/>
      <c r="OZR15" s="98"/>
      <c r="OZS15" s="97"/>
      <c r="OZT15" s="95"/>
      <c r="OZU15" s="96"/>
      <c r="OZV15" s="97"/>
      <c r="OZW15" s="98"/>
      <c r="OZX15" s="97"/>
      <c r="OZY15" s="95"/>
      <c r="OZZ15" s="96"/>
      <c r="PAA15" s="97"/>
      <c r="PAB15" s="98"/>
      <c r="PAC15" s="97"/>
      <c r="PAD15" s="95"/>
      <c r="PAE15" s="96"/>
      <c r="PAF15" s="97"/>
      <c r="PAG15" s="98"/>
      <c r="PAH15" s="97"/>
      <c r="PAI15" s="95"/>
      <c r="PAJ15" s="96"/>
      <c r="PAK15" s="97"/>
      <c r="PAL15" s="98"/>
      <c r="PAM15" s="97"/>
      <c r="PAN15" s="95"/>
      <c r="PAO15" s="96"/>
      <c r="PAP15" s="97"/>
      <c r="PAQ15" s="98"/>
      <c r="PAR15" s="97"/>
      <c r="PAS15" s="95"/>
      <c r="PAT15" s="96"/>
      <c r="PAU15" s="97"/>
      <c r="PAV15" s="98"/>
      <c r="PAW15" s="97"/>
      <c r="PAX15" s="95"/>
      <c r="PAY15" s="96"/>
      <c r="PAZ15" s="97"/>
      <c r="PBA15" s="98"/>
      <c r="PBB15" s="97"/>
      <c r="PBC15" s="95"/>
      <c r="PBD15" s="96"/>
      <c r="PBE15" s="97"/>
      <c r="PBF15" s="98"/>
      <c r="PBG15" s="97"/>
      <c r="PBH15" s="95"/>
      <c r="PBI15" s="96"/>
      <c r="PBJ15" s="97"/>
      <c r="PBK15" s="98"/>
      <c r="PBL15" s="97"/>
      <c r="PBM15" s="95"/>
      <c r="PBN15" s="96"/>
      <c r="PBO15" s="97"/>
      <c r="PBP15" s="98"/>
      <c r="PBQ15" s="97"/>
      <c r="PBR15" s="95"/>
      <c r="PBS15" s="96"/>
      <c r="PBT15" s="97"/>
      <c r="PBU15" s="98"/>
      <c r="PBV15" s="97"/>
      <c r="PBW15" s="95"/>
      <c r="PBX15" s="96"/>
      <c r="PBY15" s="97"/>
      <c r="PBZ15" s="98"/>
      <c r="PCA15" s="97"/>
      <c r="PCB15" s="95"/>
      <c r="PCC15" s="96"/>
      <c r="PCD15" s="97"/>
      <c r="PCE15" s="98"/>
      <c r="PCF15" s="97"/>
      <c r="PCG15" s="95"/>
      <c r="PCH15" s="96"/>
      <c r="PCI15" s="97"/>
      <c r="PCJ15" s="98"/>
      <c r="PCK15" s="97"/>
      <c r="PCL15" s="95"/>
      <c r="PCM15" s="96"/>
      <c r="PCN15" s="97"/>
      <c r="PCO15" s="98"/>
      <c r="PCP15" s="97"/>
      <c r="PCQ15" s="95"/>
      <c r="PCR15" s="96"/>
      <c r="PCS15" s="97"/>
      <c r="PCT15" s="98"/>
      <c r="PCU15" s="97"/>
      <c r="PCV15" s="95"/>
      <c r="PCW15" s="96"/>
      <c r="PCX15" s="97"/>
      <c r="PCY15" s="98"/>
      <c r="PCZ15" s="97"/>
      <c r="PDA15" s="95"/>
      <c r="PDB15" s="96"/>
      <c r="PDC15" s="97"/>
      <c r="PDD15" s="98"/>
      <c r="PDE15" s="97"/>
      <c r="PDF15" s="95"/>
      <c r="PDG15" s="96"/>
      <c r="PDH15" s="97"/>
      <c r="PDI15" s="98"/>
      <c r="PDJ15" s="97"/>
      <c r="PDK15" s="95"/>
      <c r="PDL15" s="96"/>
      <c r="PDM15" s="97"/>
      <c r="PDN15" s="98"/>
      <c r="PDO15" s="97"/>
      <c r="PDP15" s="95"/>
      <c r="PDQ15" s="96"/>
      <c r="PDR15" s="97"/>
      <c r="PDS15" s="98"/>
      <c r="PDT15" s="97"/>
      <c r="PDU15" s="95"/>
      <c r="PDV15" s="96"/>
      <c r="PDW15" s="97"/>
      <c r="PDX15" s="98"/>
      <c r="PDY15" s="97"/>
      <c r="PDZ15" s="95"/>
      <c r="PEA15" s="96"/>
      <c r="PEB15" s="97"/>
      <c r="PEC15" s="98"/>
      <c r="PED15" s="97"/>
      <c r="PEE15" s="95"/>
      <c r="PEF15" s="96"/>
      <c r="PEG15" s="97"/>
      <c r="PEH15" s="98"/>
      <c r="PEI15" s="97"/>
      <c r="PEJ15" s="95"/>
      <c r="PEK15" s="96"/>
      <c r="PEL15" s="97"/>
      <c r="PEM15" s="98"/>
      <c r="PEN15" s="97"/>
      <c r="PEO15" s="95"/>
      <c r="PEP15" s="96"/>
      <c r="PEQ15" s="97"/>
      <c r="PER15" s="98"/>
      <c r="PES15" s="97"/>
      <c r="PET15" s="95"/>
      <c r="PEU15" s="96"/>
      <c r="PEV15" s="97"/>
      <c r="PEW15" s="98"/>
      <c r="PEX15" s="97"/>
      <c r="PEY15" s="95"/>
      <c r="PEZ15" s="96"/>
      <c r="PFA15" s="97"/>
      <c r="PFB15" s="98"/>
      <c r="PFC15" s="97"/>
      <c r="PFD15" s="95"/>
      <c r="PFE15" s="96"/>
      <c r="PFF15" s="97"/>
      <c r="PFG15" s="98"/>
      <c r="PFH15" s="97"/>
      <c r="PFI15" s="95"/>
      <c r="PFJ15" s="96"/>
      <c r="PFK15" s="97"/>
      <c r="PFL15" s="98"/>
      <c r="PFM15" s="97"/>
      <c r="PFN15" s="95"/>
      <c r="PFO15" s="96"/>
      <c r="PFP15" s="97"/>
      <c r="PFQ15" s="98"/>
      <c r="PFR15" s="97"/>
      <c r="PFS15" s="95"/>
      <c r="PFT15" s="96"/>
      <c r="PFU15" s="97"/>
      <c r="PFV15" s="98"/>
      <c r="PFW15" s="97"/>
      <c r="PFX15" s="95"/>
      <c r="PFY15" s="96"/>
      <c r="PFZ15" s="97"/>
      <c r="PGA15" s="98"/>
      <c r="PGB15" s="97"/>
      <c r="PGC15" s="95"/>
      <c r="PGD15" s="96"/>
      <c r="PGE15" s="97"/>
      <c r="PGF15" s="98"/>
      <c r="PGG15" s="97"/>
      <c r="PGH15" s="95"/>
      <c r="PGI15" s="96"/>
      <c r="PGJ15" s="97"/>
      <c r="PGK15" s="98"/>
      <c r="PGL15" s="97"/>
      <c r="PGM15" s="95"/>
      <c r="PGN15" s="96"/>
      <c r="PGO15" s="97"/>
      <c r="PGP15" s="98"/>
      <c r="PGQ15" s="97"/>
      <c r="PGR15" s="95"/>
      <c r="PGS15" s="96"/>
      <c r="PGT15" s="97"/>
      <c r="PGU15" s="98"/>
      <c r="PGV15" s="97"/>
      <c r="PGW15" s="95"/>
      <c r="PGX15" s="96"/>
      <c r="PGY15" s="97"/>
      <c r="PGZ15" s="98"/>
      <c r="PHA15" s="97"/>
      <c r="PHB15" s="95"/>
      <c r="PHC15" s="96"/>
      <c r="PHD15" s="97"/>
      <c r="PHE15" s="98"/>
      <c r="PHF15" s="97"/>
      <c r="PHG15" s="95"/>
      <c r="PHH15" s="96"/>
      <c r="PHI15" s="97"/>
      <c r="PHJ15" s="98"/>
      <c r="PHK15" s="97"/>
      <c r="PHL15" s="95"/>
      <c r="PHM15" s="96"/>
      <c r="PHN15" s="97"/>
      <c r="PHO15" s="98"/>
      <c r="PHP15" s="97"/>
      <c r="PHQ15" s="95"/>
      <c r="PHR15" s="96"/>
      <c r="PHS15" s="97"/>
      <c r="PHT15" s="98"/>
      <c r="PHU15" s="97"/>
      <c r="PHV15" s="95"/>
      <c r="PHW15" s="96"/>
      <c r="PHX15" s="97"/>
      <c r="PHY15" s="98"/>
      <c r="PHZ15" s="97"/>
      <c r="PIA15" s="95"/>
      <c r="PIB15" s="96"/>
      <c r="PIC15" s="97"/>
      <c r="PID15" s="98"/>
      <c r="PIE15" s="97"/>
      <c r="PIF15" s="95"/>
      <c r="PIG15" s="96"/>
      <c r="PIH15" s="97"/>
      <c r="PII15" s="98"/>
      <c r="PIJ15" s="97"/>
      <c r="PIK15" s="95"/>
      <c r="PIL15" s="96"/>
      <c r="PIM15" s="97"/>
      <c r="PIN15" s="98"/>
      <c r="PIO15" s="97"/>
      <c r="PIP15" s="95"/>
      <c r="PIQ15" s="96"/>
      <c r="PIR15" s="97"/>
      <c r="PIS15" s="98"/>
      <c r="PIT15" s="97"/>
      <c r="PIU15" s="95"/>
      <c r="PIV15" s="96"/>
      <c r="PIW15" s="97"/>
      <c r="PIX15" s="98"/>
      <c r="PIY15" s="97"/>
      <c r="PIZ15" s="95"/>
      <c r="PJA15" s="96"/>
      <c r="PJB15" s="97"/>
      <c r="PJC15" s="98"/>
      <c r="PJD15" s="97"/>
      <c r="PJE15" s="95"/>
      <c r="PJF15" s="96"/>
      <c r="PJG15" s="97"/>
      <c r="PJH15" s="98"/>
      <c r="PJI15" s="97"/>
      <c r="PJJ15" s="95"/>
      <c r="PJK15" s="96"/>
      <c r="PJL15" s="97"/>
      <c r="PJM15" s="98"/>
      <c r="PJN15" s="97"/>
      <c r="PJO15" s="95"/>
      <c r="PJP15" s="96"/>
      <c r="PJQ15" s="97"/>
      <c r="PJR15" s="98"/>
      <c r="PJS15" s="97"/>
      <c r="PJT15" s="95"/>
      <c r="PJU15" s="96"/>
      <c r="PJV15" s="97"/>
      <c r="PJW15" s="98"/>
      <c r="PJX15" s="97"/>
      <c r="PJY15" s="95"/>
      <c r="PJZ15" s="96"/>
      <c r="PKA15" s="97"/>
      <c r="PKB15" s="98"/>
      <c r="PKC15" s="97"/>
      <c r="PKD15" s="95"/>
      <c r="PKE15" s="96"/>
      <c r="PKF15" s="97"/>
      <c r="PKG15" s="98"/>
      <c r="PKH15" s="97"/>
      <c r="PKI15" s="95"/>
      <c r="PKJ15" s="96"/>
      <c r="PKK15" s="97"/>
      <c r="PKL15" s="98"/>
      <c r="PKM15" s="97"/>
      <c r="PKN15" s="95"/>
      <c r="PKO15" s="96"/>
      <c r="PKP15" s="97"/>
      <c r="PKQ15" s="98"/>
      <c r="PKR15" s="97"/>
      <c r="PKS15" s="95"/>
      <c r="PKT15" s="96"/>
      <c r="PKU15" s="97"/>
      <c r="PKV15" s="98"/>
      <c r="PKW15" s="97"/>
      <c r="PKX15" s="95"/>
      <c r="PKY15" s="96"/>
      <c r="PKZ15" s="97"/>
      <c r="PLA15" s="98"/>
      <c r="PLB15" s="97"/>
      <c r="PLC15" s="95"/>
      <c r="PLD15" s="96"/>
      <c r="PLE15" s="97"/>
      <c r="PLF15" s="98"/>
      <c r="PLG15" s="97"/>
      <c r="PLH15" s="95"/>
      <c r="PLI15" s="96"/>
      <c r="PLJ15" s="97"/>
      <c r="PLK15" s="98"/>
      <c r="PLL15" s="97"/>
      <c r="PLM15" s="95"/>
      <c r="PLN15" s="96"/>
      <c r="PLO15" s="97"/>
      <c r="PLP15" s="98"/>
      <c r="PLQ15" s="97"/>
      <c r="PLR15" s="95"/>
      <c r="PLS15" s="96"/>
      <c r="PLT15" s="97"/>
      <c r="PLU15" s="98"/>
      <c r="PLV15" s="97"/>
      <c r="PLW15" s="95"/>
      <c r="PLX15" s="96"/>
      <c r="PLY15" s="97"/>
      <c r="PLZ15" s="98"/>
      <c r="PMA15" s="97"/>
      <c r="PMB15" s="95"/>
      <c r="PMC15" s="96"/>
      <c r="PMD15" s="97"/>
      <c r="PME15" s="98"/>
      <c r="PMF15" s="97"/>
      <c r="PMG15" s="95"/>
      <c r="PMH15" s="96"/>
      <c r="PMI15" s="97"/>
      <c r="PMJ15" s="98"/>
      <c r="PMK15" s="97"/>
      <c r="PML15" s="95"/>
      <c r="PMM15" s="96"/>
      <c r="PMN15" s="97"/>
      <c r="PMO15" s="98"/>
      <c r="PMP15" s="97"/>
      <c r="PMQ15" s="95"/>
      <c r="PMR15" s="96"/>
      <c r="PMS15" s="97"/>
      <c r="PMT15" s="98"/>
      <c r="PMU15" s="97"/>
      <c r="PMV15" s="95"/>
      <c r="PMW15" s="96"/>
      <c r="PMX15" s="97"/>
      <c r="PMY15" s="98"/>
      <c r="PMZ15" s="97"/>
      <c r="PNA15" s="95"/>
      <c r="PNB15" s="96"/>
      <c r="PNC15" s="97"/>
      <c r="PND15" s="98"/>
      <c r="PNE15" s="97"/>
      <c r="PNF15" s="95"/>
      <c r="PNG15" s="96"/>
      <c r="PNH15" s="97"/>
      <c r="PNI15" s="98"/>
      <c r="PNJ15" s="97"/>
      <c r="PNK15" s="95"/>
      <c r="PNL15" s="96"/>
      <c r="PNM15" s="97"/>
      <c r="PNN15" s="98"/>
      <c r="PNO15" s="97"/>
      <c r="PNP15" s="95"/>
      <c r="PNQ15" s="96"/>
      <c r="PNR15" s="97"/>
      <c r="PNS15" s="98"/>
      <c r="PNT15" s="97"/>
      <c r="PNU15" s="95"/>
      <c r="PNV15" s="96"/>
      <c r="PNW15" s="97"/>
      <c r="PNX15" s="98"/>
      <c r="PNY15" s="97"/>
      <c r="PNZ15" s="95"/>
      <c r="POA15" s="96"/>
      <c r="POB15" s="97"/>
      <c r="POC15" s="98"/>
      <c r="POD15" s="97"/>
      <c r="POE15" s="95"/>
      <c r="POF15" s="96"/>
      <c r="POG15" s="97"/>
      <c r="POH15" s="98"/>
      <c r="POI15" s="97"/>
      <c r="POJ15" s="95"/>
      <c r="POK15" s="96"/>
      <c r="POL15" s="97"/>
      <c r="POM15" s="98"/>
      <c r="PON15" s="97"/>
      <c r="POO15" s="95"/>
      <c r="POP15" s="96"/>
      <c r="POQ15" s="97"/>
      <c r="POR15" s="98"/>
      <c r="POS15" s="97"/>
      <c r="POT15" s="95"/>
      <c r="POU15" s="96"/>
      <c r="POV15" s="97"/>
      <c r="POW15" s="98"/>
      <c r="POX15" s="97"/>
      <c r="POY15" s="95"/>
      <c r="POZ15" s="96"/>
      <c r="PPA15" s="97"/>
      <c r="PPB15" s="98"/>
      <c r="PPC15" s="97"/>
      <c r="PPD15" s="95"/>
      <c r="PPE15" s="96"/>
      <c r="PPF15" s="97"/>
      <c r="PPG15" s="98"/>
      <c r="PPH15" s="97"/>
      <c r="PPI15" s="95"/>
      <c r="PPJ15" s="96"/>
      <c r="PPK15" s="97"/>
      <c r="PPL15" s="98"/>
      <c r="PPM15" s="97"/>
      <c r="PPN15" s="95"/>
      <c r="PPO15" s="96"/>
      <c r="PPP15" s="97"/>
      <c r="PPQ15" s="98"/>
      <c r="PPR15" s="97"/>
      <c r="PPS15" s="95"/>
      <c r="PPT15" s="96"/>
      <c r="PPU15" s="97"/>
      <c r="PPV15" s="98"/>
      <c r="PPW15" s="97"/>
      <c r="PPX15" s="95"/>
      <c r="PPY15" s="96"/>
      <c r="PPZ15" s="97"/>
      <c r="PQA15" s="98"/>
      <c r="PQB15" s="97"/>
      <c r="PQC15" s="95"/>
      <c r="PQD15" s="96"/>
      <c r="PQE15" s="97"/>
      <c r="PQF15" s="98"/>
      <c r="PQG15" s="97"/>
      <c r="PQH15" s="95"/>
      <c r="PQI15" s="96"/>
      <c r="PQJ15" s="97"/>
      <c r="PQK15" s="98"/>
      <c r="PQL15" s="97"/>
      <c r="PQM15" s="95"/>
      <c r="PQN15" s="96"/>
      <c r="PQO15" s="97"/>
      <c r="PQP15" s="98"/>
      <c r="PQQ15" s="97"/>
      <c r="PQR15" s="95"/>
      <c r="PQS15" s="96"/>
      <c r="PQT15" s="97"/>
      <c r="PQU15" s="98"/>
      <c r="PQV15" s="97"/>
      <c r="PQW15" s="95"/>
      <c r="PQX15" s="96"/>
      <c r="PQY15" s="97"/>
      <c r="PQZ15" s="98"/>
      <c r="PRA15" s="97"/>
      <c r="PRB15" s="95"/>
      <c r="PRC15" s="96"/>
      <c r="PRD15" s="97"/>
      <c r="PRE15" s="98"/>
      <c r="PRF15" s="97"/>
      <c r="PRG15" s="95"/>
      <c r="PRH15" s="96"/>
      <c r="PRI15" s="97"/>
      <c r="PRJ15" s="98"/>
      <c r="PRK15" s="97"/>
      <c r="PRL15" s="95"/>
      <c r="PRM15" s="96"/>
      <c r="PRN15" s="97"/>
      <c r="PRO15" s="98"/>
      <c r="PRP15" s="97"/>
      <c r="PRQ15" s="95"/>
      <c r="PRR15" s="96"/>
      <c r="PRS15" s="97"/>
      <c r="PRT15" s="98"/>
      <c r="PRU15" s="97"/>
      <c r="PRV15" s="95"/>
      <c r="PRW15" s="96"/>
      <c r="PRX15" s="97"/>
      <c r="PRY15" s="98"/>
      <c r="PRZ15" s="97"/>
      <c r="PSA15" s="95"/>
      <c r="PSB15" s="96"/>
      <c r="PSC15" s="97"/>
      <c r="PSD15" s="98"/>
      <c r="PSE15" s="97"/>
      <c r="PSF15" s="95"/>
      <c r="PSG15" s="96"/>
      <c r="PSH15" s="97"/>
      <c r="PSI15" s="98"/>
      <c r="PSJ15" s="97"/>
      <c r="PSK15" s="95"/>
      <c r="PSL15" s="96"/>
      <c r="PSM15" s="97"/>
      <c r="PSN15" s="98"/>
      <c r="PSO15" s="97"/>
      <c r="PSP15" s="95"/>
      <c r="PSQ15" s="96"/>
      <c r="PSR15" s="97"/>
      <c r="PSS15" s="98"/>
      <c r="PST15" s="97"/>
      <c r="PSU15" s="95"/>
      <c r="PSV15" s="96"/>
      <c r="PSW15" s="97"/>
      <c r="PSX15" s="98"/>
      <c r="PSY15" s="97"/>
      <c r="PSZ15" s="95"/>
      <c r="PTA15" s="96"/>
      <c r="PTB15" s="97"/>
      <c r="PTC15" s="98"/>
      <c r="PTD15" s="97"/>
      <c r="PTE15" s="95"/>
      <c r="PTF15" s="96"/>
      <c r="PTG15" s="97"/>
      <c r="PTH15" s="98"/>
      <c r="PTI15" s="97"/>
      <c r="PTJ15" s="95"/>
      <c r="PTK15" s="96"/>
      <c r="PTL15" s="97"/>
      <c r="PTM15" s="98"/>
      <c r="PTN15" s="97"/>
      <c r="PTO15" s="95"/>
      <c r="PTP15" s="96"/>
      <c r="PTQ15" s="97"/>
      <c r="PTR15" s="98"/>
      <c r="PTS15" s="97"/>
      <c r="PTT15" s="95"/>
      <c r="PTU15" s="96"/>
      <c r="PTV15" s="97"/>
      <c r="PTW15" s="98"/>
      <c r="PTX15" s="97"/>
      <c r="PTY15" s="95"/>
      <c r="PTZ15" s="96"/>
      <c r="PUA15" s="97"/>
      <c r="PUB15" s="98"/>
      <c r="PUC15" s="97"/>
      <c r="PUD15" s="95"/>
      <c r="PUE15" s="96"/>
      <c r="PUF15" s="97"/>
      <c r="PUG15" s="98"/>
      <c r="PUH15" s="97"/>
      <c r="PUI15" s="95"/>
      <c r="PUJ15" s="96"/>
      <c r="PUK15" s="97"/>
      <c r="PUL15" s="98"/>
      <c r="PUM15" s="97"/>
      <c r="PUN15" s="95"/>
      <c r="PUO15" s="96"/>
      <c r="PUP15" s="97"/>
      <c r="PUQ15" s="98"/>
      <c r="PUR15" s="97"/>
      <c r="PUS15" s="95"/>
      <c r="PUT15" s="96"/>
      <c r="PUU15" s="97"/>
      <c r="PUV15" s="98"/>
      <c r="PUW15" s="97"/>
      <c r="PUX15" s="95"/>
      <c r="PUY15" s="96"/>
      <c r="PUZ15" s="97"/>
      <c r="PVA15" s="98"/>
      <c r="PVB15" s="97"/>
      <c r="PVC15" s="95"/>
      <c r="PVD15" s="96"/>
      <c r="PVE15" s="97"/>
      <c r="PVF15" s="98"/>
      <c r="PVG15" s="97"/>
      <c r="PVH15" s="95"/>
      <c r="PVI15" s="96"/>
      <c r="PVJ15" s="97"/>
      <c r="PVK15" s="98"/>
      <c r="PVL15" s="97"/>
      <c r="PVM15" s="95"/>
      <c r="PVN15" s="96"/>
      <c r="PVO15" s="97"/>
      <c r="PVP15" s="98"/>
      <c r="PVQ15" s="97"/>
      <c r="PVR15" s="95"/>
      <c r="PVS15" s="96"/>
      <c r="PVT15" s="97"/>
      <c r="PVU15" s="98"/>
      <c r="PVV15" s="97"/>
      <c r="PVW15" s="95"/>
      <c r="PVX15" s="96"/>
      <c r="PVY15" s="97"/>
      <c r="PVZ15" s="98"/>
      <c r="PWA15" s="97"/>
      <c r="PWB15" s="95"/>
      <c r="PWC15" s="96"/>
      <c r="PWD15" s="97"/>
      <c r="PWE15" s="98"/>
      <c r="PWF15" s="97"/>
      <c r="PWG15" s="95"/>
      <c r="PWH15" s="96"/>
      <c r="PWI15" s="97"/>
      <c r="PWJ15" s="98"/>
      <c r="PWK15" s="97"/>
      <c r="PWL15" s="95"/>
      <c r="PWM15" s="96"/>
      <c r="PWN15" s="97"/>
      <c r="PWO15" s="98"/>
      <c r="PWP15" s="97"/>
      <c r="PWQ15" s="95"/>
      <c r="PWR15" s="96"/>
      <c r="PWS15" s="97"/>
      <c r="PWT15" s="98"/>
      <c r="PWU15" s="97"/>
      <c r="PWV15" s="95"/>
      <c r="PWW15" s="96"/>
      <c r="PWX15" s="97"/>
      <c r="PWY15" s="98"/>
      <c r="PWZ15" s="97"/>
      <c r="PXA15" s="95"/>
      <c r="PXB15" s="96"/>
      <c r="PXC15" s="97"/>
      <c r="PXD15" s="98"/>
      <c r="PXE15" s="97"/>
      <c r="PXF15" s="95"/>
      <c r="PXG15" s="96"/>
      <c r="PXH15" s="97"/>
      <c r="PXI15" s="98"/>
      <c r="PXJ15" s="97"/>
      <c r="PXK15" s="95"/>
      <c r="PXL15" s="96"/>
      <c r="PXM15" s="97"/>
      <c r="PXN15" s="98"/>
      <c r="PXO15" s="97"/>
      <c r="PXP15" s="95"/>
      <c r="PXQ15" s="96"/>
      <c r="PXR15" s="97"/>
      <c r="PXS15" s="98"/>
      <c r="PXT15" s="97"/>
      <c r="PXU15" s="95"/>
      <c r="PXV15" s="96"/>
      <c r="PXW15" s="97"/>
      <c r="PXX15" s="98"/>
      <c r="PXY15" s="97"/>
      <c r="PXZ15" s="95"/>
      <c r="PYA15" s="96"/>
      <c r="PYB15" s="97"/>
      <c r="PYC15" s="98"/>
      <c r="PYD15" s="97"/>
      <c r="PYE15" s="95"/>
      <c r="PYF15" s="96"/>
      <c r="PYG15" s="97"/>
      <c r="PYH15" s="98"/>
      <c r="PYI15" s="97"/>
      <c r="PYJ15" s="95"/>
      <c r="PYK15" s="96"/>
      <c r="PYL15" s="97"/>
      <c r="PYM15" s="98"/>
      <c r="PYN15" s="97"/>
      <c r="PYO15" s="95"/>
      <c r="PYP15" s="96"/>
      <c r="PYQ15" s="97"/>
      <c r="PYR15" s="98"/>
      <c r="PYS15" s="97"/>
      <c r="PYT15" s="95"/>
      <c r="PYU15" s="96"/>
      <c r="PYV15" s="97"/>
      <c r="PYW15" s="98"/>
      <c r="PYX15" s="97"/>
      <c r="PYY15" s="95"/>
      <c r="PYZ15" s="96"/>
      <c r="PZA15" s="97"/>
      <c r="PZB15" s="98"/>
      <c r="PZC15" s="97"/>
      <c r="PZD15" s="95"/>
      <c r="PZE15" s="96"/>
      <c r="PZF15" s="97"/>
      <c r="PZG15" s="98"/>
      <c r="PZH15" s="97"/>
      <c r="PZI15" s="95"/>
      <c r="PZJ15" s="96"/>
      <c r="PZK15" s="97"/>
      <c r="PZL15" s="98"/>
      <c r="PZM15" s="97"/>
      <c r="PZN15" s="95"/>
      <c r="PZO15" s="96"/>
      <c r="PZP15" s="97"/>
      <c r="PZQ15" s="98"/>
      <c r="PZR15" s="97"/>
      <c r="PZS15" s="95"/>
      <c r="PZT15" s="96"/>
      <c r="PZU15" s="97"/>
      <c r="PZV15" s="98"/>
      <c r="PZW15" s="97"/>
      <c r="PZX15" s="95"/>
      <c r="PZY15" s="96"/>
      <c r="PZZ15" s="97"/>
      <c r="QAA15" s="98"/>
      <c r="QAB15" s="97"/>
      <c r="QAC15" s="95"/>
      <c r="QAD15" s="96"/>
      <c r="QAE15" s="97"/>
      <c r="QAF15" s="98"/>
      <c r="QAG15" s="97"/>
      <c r="QAH15" s="95"/>
      <c r="QAI15" s="96"/>
      <c r="QAJ15" s="97"/>
      <c r="QAK15" s="98"/>
      <c r="QAL15" s="97"/>
      <c r="QAM15" s="95"/>
      <c r="QAN15" s="96"/>
      <c r="QAO15" s="97"/>
      <c r="QAP15" s="98"/>
      <c r="QAQ15" s="97"/>
      <c r="QAR15" s="95"/>
      <c r="QAS15" s="96"/>
      <c r="QAT15" s="97"/>
      <c r="QAU15" s="98"/>
      <c r="QAV15" s="97"/>
      <c r="QAW15" s="95"/>
      <c r="QAX15" s="96"/>
      <c r="QAY15" s="97"/>
      <c r="QAZ15" s="98"/>
      <c r="QBA15" s="97"/>
      <c r="QBB15" s="95"/>
      <c r="QBC15" s="96"/>
      <c r="QBD15" s="97"/>
      <c r="QBE15" s="98"/>
      <c r="QBF15" s="97"/>
      <c r="QBG15" s="95"/>
      <c r="QBH15" s="96"/>
      <c r="QBI15" s="97"/>
      <c r="QBJ15" s="98"/>
      <c r="QBK15" s="97"/>
      <c r="QBL15" s="95"/>
      <c r="QBM15" s="96"/>
      <c r="QBN15" s="97"/>
      <c r="QBO15" s="98"/>
      <c r="QBP15" s="97"/>
      <c r="QBQ15" s="95"/>
      <c r="QBR15" s="96"/>
      <c r="QBS15" s="97"/>
      <c r="QBT15" s="98"/>
      <c r="QBU15" s="97"/>
      <c r="QBV15" s="95"/>
      <c r="QBW15" s="96"/>
      <c r="QBX15" s="97"/>
      <c r="QBY15" s="98"/>
      <c r="QBZ15" s="97"/>
      <c r="QCA15" s="95"/>
      <c r="QCB15" s="96"/>
      <c r="QCC15" s="97"/>
      <c r="QCD15" s="98"/>
      <c r="QCE15" s="97"/>
      <c r="QCF15" s="95"/>
      <c r="QCG15" s="96"/>
      <c r="QCH15" s="97"/>
      <c r="QCI15" s="98"/>
      <c r="QCJ15" s="97"/>
      <c r="QCK15" s="95"/>
      <c r="QCL15" s="96"/>
      <c r="QCM15" s="97"/>
      <c r="QCN15" s="98"/>
      <c r="QCO15" s="97"/>
      <c r="QCP15" s="95"/>
      <c r="QCQ15" s="96"/>
      <c r="QCR15" s="97"/>
      <c r="QCS15" s="98"/>
      <c r="QCT15" s="97"/>
      <c r="QCU15" s="95"/>
      <c r="QCV15" s="96"/>
      <c r="QCW15" s="97"/>
      <c r="QCX15" s="98"/>
      <c r="QCY15" s="97"/>
      <c r="QCZ15" s="95"/>
      <c r="QDA15" s="96"/>
      <c r="QDB15" s="97"/>
      <c r="QDC15" s="98"/>
      <c r="QDD15" s="97"/>
      <c r="QDE15" s="95"/>
      <c r="QDF15" s="96"/>
      <c r="QDG15" s="97"/>
      <c r="QDH15" s="98"/>
      <c r="QDI15" s="97"/>
      <c r="QDJ15" s="95"/>
      <c r="QDK15" s="96"/>
      <c r="QDL15" s="97"/>
      <c r="QDM15" s="98"/>
      <c r="QDN15" s="97"/>
      <c r="QDO15" s="95"/>
      <c r="QDP15" s="96"/>
      <c r="QDQ15" s="97"/>
      <c r="QDR15" s="98"/>
      <c r="QDS15" s="97"/>
      <c r="QDT15" s="95"/>
      <c r="QDU15" s="96"/>
      <c r="QDV15" s="97"/>
      <c r="QDW15" s="98"/>
      <c r="QDX15" s="97"/>
      <c r="QDY15" s="95"/>
      <c r="QDZ15" s="96"/>
      <c r="QEA15" s="97"/>
      <c r="QEB15" s="98"/>
      <c r="QEC15" s="97"/>
      <c r="QED15" s="95"/>
      <c r="QEE15" s="96"/>
      <c r="QEF15" s="97"/>
      <c r="QEG15" s="98"/>
      <c r="QEH15" s="97"/>
      <c r="QEI15" s="95"/>
      <c r="QEJ15" s="96"/>
      <c r="QEK15" s="97"/>
      <c r="QEL15" s="98"/>
      <c r="QEM15" s="97"/>
      <c r="QEN15" s="95"/>
      <c r="QEO15" s="96"/>
      <c r="QEP15" s="97"/>
      <c r="QEQ15" s="98"/>
      <c r="QER15" s="97"/>
      <c r="QES15" s="95"/>
      <c r="QET15" s="96"/>
      <c r="QEU15" s="97"/>
      <c r="QEV15" s="98"/>
      <c r="QEW15" s="97"/>
      <c r="QEX15" s="95"/>
      <c r="QEY15" s="96"/>
      <c r="QEZ15" s="97"/>
      <c r="QFA15" s="98"/>
      <c r="QFB15" s="97"/>
      <c r="QFC15" s="95"/>
      <c r="QFD15" s="96"/>
      <c r="QFE15" s="97"/>
      <c r="QFF15" s="98"/>
      <c r="QFG15" s="97"/>
      <c r="QFH15" s="95"/>
      <c r="QFI15" s="96"/>
      <c r="QFJ15" s="97"/>
      <c r="QFK15" s="98"/>
      <c r="QFL15" s="97"/>
      <c r="QFM15" s="95"/>
      <c r="QFN15" s="96"/>
      <c r="QFO15" s="97"/>
      <c r="QFP15" s="98"/>
      <c r="QFQ15" s="97"/>
      <c r="QFR15" s="95"/>
      <c r="QFS15" s="96"/>
      <c r="QFT15" s="97"/>
      <c r="QFU15" s="98"/>
      <c r="QFV15" s="97"/>
      <c r="QFW15" s="95"/>
      <c r="QFX15" s="96"/>
      <c r="QFY15" s="97"/>
      <c r="QFZ15" s="98"/>
      <c r="QGA15" s="97"/>
      <c r="QGB15" s="95"/>
      <c r="QGC15" s="96"/>
      <c r="QGD15" s="97"/>
      <c r="QGE15" s="98"/>
      <c r="QGF15" s="97"/>
      <c r="QGG15" s="95"/>
      <c r="QGH15" s="96"/>
      <c r="QGI15" s="97"/>
      <c r="QGJ15" s="98"/>
      <c r="QGK15" s="97"/>
      <c r="QGL15" s="95"/>
      <c r="QGM15" s="96"/>
      <c r="QGN15" s="97"/>
      <c r="QGO15" s="98"/>
      <c r="QGP15" s="97"/>
      <c r="QGQ15" s="95"/>
      <c r="QGR15" s="96"/>
      <c r="QGS15" s="97"/>
      <c r="QGT15" s="98"/>
      <c r="QGU15" s="97"/>
      <c r="QGV15" s="95"/>
      <c r="QGW15" s="96"/>
      <c r="QGX15" s="97"/>
      <c r="QGY15" s="98"/>
      <c r="QGZ15" s="97"/>
      <c r="QHA15" s="95"/>
      <c r="QHB15" s="96"/>
      <c r="QHC15" s="97"/>
      <c r="QHD15" s="98"/>
      <c r="QHE15" s="97"/>
      <c r="QHF15" s="95"/>
      <c r="QHG15" s="96"/>
      <c r="QHH15" s="97"/>
      <c r="QHI15" s="98"/>
      <c r="QHJ15" s="97"/>
      <c r="QHK15" s="95"/>
      <c r="QHL15" s="96"/>
      <c r="QHM15" s="97"/>
      <c r="QHN15" s="98"/>
      <c r="QHO15" s="97"/>
      <c r="QHP15" s="95"/>
      <c r="QHQ15" s="96"/>
      <c r="QHR15" s="97"/>
      <c r="QHS15" s="98"/>
      <c r="QHT15" s="97"/>
      <c r="QHU15" s="95"/>
      <c r="QHV15" s="96"/>
      <c r="QHW15" s="97"/>
      <c r="QHX15" s="98"/>
      <c r="QHY15" s="97"/>
      <c r="QHZ15" s="95"/>
      <c r="QIA15" s="96"/>
      <c r="QIB15" s="97"/>
      <c r="QIC15" s="98"/>
      <c r="QID15" s="97"/>
      <c r="QIE15" s="95"/>
      <c r="QIF15" s="96"/>
      <c r="QIG15" s="97"/>
      <c r="QIH15" s="98"/>
      <c r="QII15" s="97"/>
      <c r="QIJ15" s="95"/>
      <c r="QIK15" s="96"/>
      <c r="QIL15" s="97"/>
      <c r="QIM15" s="98"/>
      <c r="QIN15" s="97"/>
      <c r="QIO15" s="95"/>
      <c r="QIP15" s="96"/>
      <c r="QIQ15" s="97"/>
      <c r="QIR15" s="98"/>
      <c r="QIS15" s="97"/>
      <c r="QIT15" s="95"/>
      <c r="QIU15" s="96"/>
      <c r="QIV15" s="97"/>
      <c r="QIW15" s="98"/>
      <c r="QIX15" s="97"/>
      <c r="QIY15" s="95"/>
      <c r="QIZ15" s="96"/>
      <c r="QJA15" s="97"/>
      <c r="QJB15" s="98"/>
      <c r="QJC15" s="97"/>
      <c r="QJD15" s="95"/>
      <c r="QJE15" s="96"/>
      <c r="QJF15" s="97"/>
      <c r="QJG15" s="98"/>
      <c r="QJH15" s="97"/>
      <c r="QJI15" s="95"/>
      <c r="QJJ15" s="96"/>
      <c r="QJK15" s="97"/>
      <c r="QJL15" s="98"/>
      <c r="QJM15" s="97"/>
      <c r="QJN15" s="95"/>
      <c r="QJO15" s="96"/>
      <c r="QJP15" s="97"/>
      <c r="QJQ15" s="98"/>
      <c r="QJR15" s="97"/>
      <c r="QJS15" s="95"/>
      <c r="QJT15" s="96"/>
      <c r="QJU15" s="97"/>
      <c r="QJV15" s="98"/>
      <c r="QJW15" s="97"/>
      <c r="QJX15" s="95"/>
      <c r="QJY15" s="96"/>
      <c r="QJZ15" s="97"/>
      <c r="QKA15" s="98"/>
      <c r="QKB15" s="97"/>
      <c r="QKC15" s="95"/>
      <c r="QKD15" s="96"/>
      <c r="QKE15" s="97"/>
      <c r="QKF15" s="98"/>
      <c r="QKG15" s="97"/>
      <c r="QKH15" s="95"/>
      <c r="QKI15" s="96"/>
      <c r="QKJ15" s="97"/>
      <c r="QKK15" s="98"/>
      <c r="QKL15" s="97"/>
      <c r="QKM15" s="95"/>
      <c r="QKN15" s="96"/>
      <c r="QKO15" s="97"/>
      <c r="QKP15" s="98"/>
      <c r="QKQ15" s="97"/>
      <c r="QKR15" s="95"/>
      <c r="QKS15" s="96"/>
      <c r="QKT15" s="97"/>
      <c r="QKU15" s="98"/>
      <c r="QKV15" s="97"/>
      <c r="QKW15" s="95"/>
      <c r="QKX15" s="96"/>
      <c r="QKY15" s="97"/>
      <c r="QKZ15" s="98"/>
      <c r="QLA15" s="97"/>
      <c r="QLB15" s="95"/>
      <c r="QLC15" s="96"/>
      <c r="QLD15" s="97"/>
      <c r="QLE15" s="98"/>
      <c r="QLF15" s="97"/>
      <c r="QLG15" s="95"/>
      <c r="QLH15" s="96"/>
      <c r="QLI15" s="97"/>
      <c r="QLJ15" s="98"/>
      <c r="QLK15" s="97"/>
      <c r="QLL15" s="95"/>
      <c r="QLM15" s="96"/>
      <c r="QLN15" s="97"/>
      <c r="QLO15" s="98"/>
      <c r="QLP15" s="97"/>
      <c r="QLQ15" s="95"/>
      <c r="QLR15" s="96"/>
      <c r="QLS15" s="97"/>
      <c r="QLT15" s="98"/>
      <c r="QLU15" s="97"/>
      <c r="QLV15" s="95"/>
      <c r="QLW15" s="96"/>
      <c r="QLX15" s="97"/>
      <c r="QLY15" s="98"/>
      <c r="QLZ15" s="97"/>
      <c r="QMA15" s="95"/>
      <c r="QMB15" s="96"/>
      <c r="QMC15" s="97"/>
      <c r="QMD15" s="98"/>
      <c r="QME15" s="97"/>
      <c r="QMF15" s="95"/>
      <c r="QMG15" s="96"/>
      <c r="QMH15" s="97"/>
      <c r="QMI15" s="98"/>
      <c r="QMJ15" s="97"/>
      <c r="QMK15" s="95"/>
      <c r="QML15" s="96"/>
      <c r="QMM15" s="97"/>
      <c r="QMN15" s="98"/>
      <c r="QMO15" s="97"/>
      <c r="QMP15" s="95"/>
      <c r="QMQ15" s="96"/>
      <c r="QMR15" s="97"/>
      <c r="QMS15" s="98"/>
      <c r="QMT15" s="97"/>
      <c r="QMU15" s="95"/>
      <c r="QMV15" s="96"/>
      <c r="QMW15" s="97"/>
      <c r="QMX15" s="98"/>
      <c r="QMY15" s="97"/>
      <c r="QMZ15" s="95"/>
      <c r="QNA15" s="96"/>
      <c r="QNB15" s="97"/>
      <c r="QNC15" s="98"/>
      <c r="QND15" s="97"/>
      <c r="QNE15" s="95"/>
      <c r="QNF15" s="96"/>
      <c r="QNG15" s="97"/>
      <c r="QNH15" s="98"/>
      <c r="QNI15" s="97"/>
      <c r="QNJ15" s="95"/>
      <c r="QNK15" s="96"/>
      <c r="QNL15" s="97"/>
      <c r="QNM15" s="98"/>
      <c r="QNN15" s="97"/>
      <c r="QNO15" s="95"/>
      <c r="QNP15" s="96"/>
      <c r="QNQ15" s="97"/>
      <c r="QNR15" s="98"/>
      <c r="QNS15" s="97"/>
      <c r="QNT15" s="95"/>
      <c r="QNU15" s="96"/>
      <c r="QNV15" s="97"/>
      <c r="QNW15" s="98"/>
      <c r="QNX15" s="97"/>
      <c r="QNY15" s="95"/>
      <c r="QNZ15" s="96"/>
      <c r="QOA15" s="97"/>
      <c r="QOB15" s="98"/>
      <c r="QOC15" s="97"/>
      <c r="QOD15" s="95"/>
      <c r="QOE15" s="96"/>
      <c r="QOF15" s="97"/>
      <c r="QOG15" s="98"/>
      <c r="QOH15" s="97"/>
      <c r="QOI15" s="95"/>
      <c r="QOJ15" s="96"/>
      <c r="QOK15" s="97"/>
      <c r="QOL15" s="98"/>
      <c r="QOM15" s="97"/>
      <c r="QON15" s="95"/>
      <c r="QOO15" s="96"/>
      <c r="QOP15" s="97"/>
      <c r="QOQ15" s="98"/>
      <c r="QOR15" s="97"/>
      <c r="QOS15" s="95"/>
      <c r="QOT15" s="96"/>
      <c r="QOU15" s="97"/>
      <c r="QOV15" s="98"/>
      <c r="QOW15" s="97"/>
      <c r="QOX15" s="95"/>
      <c r="QOY15" s="96"/>
      <c r="QOZ15" s="97"/>
      <c r="QPA15" s="98"/>
      <c r="QPB15" s="97"/>
      <c r="QPC15" s="95"/>
      <c r="QPD15" s="96"/>
      <c r="QPE15" s="97"/>
      <c r="QPF15" s="98"/>
      <c r="QPG15" s="97"/>
      <c r="QPH15" s="95"/>
      <c r="QPI15" s="96"/>
      <c r="QPJ15" s="97"/>
      <c r="QPK15" s="98"/>
      <c r="QPL15" s="97"/>
      <c r="QPM15" s="95"/>
      <c r="QPN15" s="96"/>
      <c r="QPO15" s="97"/>
      <c r="QPP15" s="98"/>
      <c r="QPQ15" s="97"/>
      <c r="QPR15" s="95"/>
      <c r="QPS15" s="96"/>
      <c r="QPT15" s="97"/>
      <c r="QPU15" s="98"/>
      <c r="QPV15" s="97"/>
      <c r="QPW15" s="95"/>
      <c r="QPX15" s="96"/>
      <c r="QPY15" s="97"/>
      <c r="QPZ15" s="98"/>
      <c r="QQA15" s="97"/>
      <c r="QQB15" s="95"/>
      <c r="QQC15" s="96"/>
      <c r="QQD15" s="97"/>
      <c r="QQE15" s="98"/>
      <c r="QQF15" s="97"/>
      <c r="QQG15" s="95"/>
      <c r="QQH15" s="96"/>
      <c r="QQI15" s="97"/>
      <c r="QQJ15" s="98"/>
      <c r="QQK15" s="97"/>
      <c r="QQL15" s="95"/>
      <c r="QQM15" s="96"/>
      <c r="QQN15" s="97"/>
      <c r="QQO15" s="98"/>
      <c r="QQP15" s="97"/>
      <c r="QQQ15" s="95"/>
      <c r="QQR15" s="96"/>
      <c r="QQS15" s="97"/>
      <c r="QQT15" s="98"/>
      <c r="QQU15" s="97"/>
      <c r="QQV15" s="95"/>
      <c r="QQW15" s="96"/>
      <c r="QQX15" s="97"/>
      <c r="QQY15" s="98"/>
      <c r="QQZ15" s="97"/>
      <c r="QRA15" s="95"/>
      <c r="QRB15" s="96"/>
      <c r="QRC15" s="97"/>
      <c r="QRD15" s="98"/>
      <c r="QRE15" s="97"/>
      <c r="QRF15" s="95"/>
      <c r="QRG15" s="96"/>
      <c r="QRH15" s="97"/>
      <c r="QRI15" s="98"/>
      <c r="QRJ15" s="97"/>
      <c r="QRK15" s="95"/>
      <c r="QRL15" s="96"/>
      <c r="QRM15" s="97"/>
      <c r="QRN15" s="98"/>
      <c r="QRO15" s="97"/>
      <c r="QRP15" s="95"/>
      <c r="QRQ15" s="96"/>
      <c r="QRR15" s="97"/>
      <c r="QRS15" s="98"/>
      <c r="QRT15" s="97"/>
      <c r="QRU15" s="95"/>
      <c r="QRV15" s="96"/>
      <c r="QRW15" s="97"/>
      <c r="QRX15" s="98"/>
      <c r="QRY15" s="97"/>
      <c r="QRZ15" s="95"/>
      <c r="QSA15" s="96"/>
      <c r="QSB15" s="97"/>
      <c r="QSC15" s="98"/>
      <c r="QSD15" s="97"/>
      <c r="QSE15" s="95"/>
      <c r="QSF15" s="96"/>
      <c r="QSG15" s="97"/>
      <c r="QSH15" s="98"/>
      <c r="QSI15" s="97"/>
      <c r="QSJ15" s="95"/>
      <c r="QSK15" s="96"/>
      <c r="QSL15" s="97"/>
      <c r="QSM15" s="98"/>
      <c r="QSN15" s="97"/>
      <c r="QSO15" s="95"/>
      <c r="QSP15" s="96"/>
      <c r="QSQ15" s="97"/>
      <c r="QSR15" s="98"/>
      <c r="QSS15" s="97"/>
      <c r="QST15" s="95"/>
      <c r="QSU15" s="96"/>
      <c r="QSV15" s="97"/>
      <c r="QSW15" s="98"/>
      <c r="QSX15" s="97"/>
      <c r="QSY15" s="95"/>
      <c r="QSZ15" s="96"/>
      <c r="QTA15" s="97"/>
      <c r="QTB15" s="98"/>
      <c r="QTC15" s="97"/>
      <c r="QTD15" s="95"/>
      <c r="QTE15" s="96"/>
      <c r="QTF15" s="97"/>
      <c r="QTG15" s="98"/>
      <c r="QTH15" s="97"/>
      <c r="QTI15" s="95"/>
      <c r="QTJ15" s="96"/>
      <c r="QTK15" s="97"/>
      <c r="QTL15" s="98"/>
      <c r="QTM15" s="97"/>
      <c r="QTN15" s="95"/>
      <c r="QTO15" s="96"/>
      <c r="QTP15" s="97"/>
      <c r="QTQ15" s="98"/>
      <c r="QTR15" s="97"/>
      <c r="QTS15" s="95"/>
      <c r="QTT15" s="96"/>
      <c r="QTU15" s="97"/>
      <c r="QTV15" s="98"/>
      <c r="QTW15" s="97"/>
      <c r="QTX15" s="95"/>
      <c r="QTY15" s="96"/>
      <c r="QTZ15" s="97"/>
      <c r="QUA15" s="98"/>
      <c r="QUB15" s="97"/>
      <c r="QUC15" s="95"/>
      <c r="QUD15" s="96"/>
      <c r="QUE15" s="97"/>
      <c r="QUF15" s="98"/>
      <c r="QUG15" s="97"/>
      <c r="QUH15" s="95"/>
      <c r="QUI15" s="96"/>
      <c r="QUJ15" s="97"/>
      <c r="QUK15" s="98"/>
      <c r="QUL15" s="97"/>
      <c r="QUM15" s="95"/>
      <c r="QUN15" s="96"/>
      <c r="QUO15" s="97"/>
      <c r="QUP15" s="98"/>
      <c r="QUQ15" s="97"/>
      <c r="QUR15" s="95"/>
      <c r="QUS15" s="96"/>
      <c r="QUT15" s="97"/>
      <c r="QUU15" s="98"/>
      <c r="QUV15" s="97"/>
      <c r="QUW15" s="95"/>
      <c r="QUX15" s="96"/>
      <c r="QUY15" s="97"/>
      <c r="QUZ15" s="98"/>
      <c r="QVA15" s="97"/>
      <c r="QVB15" s="95"/>
      <c r="QVC15" s="96"/>
      <c r="QVD15" s="97"/>
      <c r="QVE15" s="98"/>
      <c r="QVF15" s="97"/>
      <c r="QVG15" s="95"/>
      <c r="QVH15" s="96"/>
      <c r="QVI15" s="97"/>
      <c r="QVJ15" s="98"/>
      <c r="QVK15" s="97"/>
      <c r="QVL15" s="95"/>
      <c r="QVM15" s="96"/>
      <c r="QVN15" s="97"/>
      <c r="QVO15" s="98"/>
      <c r="QVP15" s="97"/>
      <c r="QVQ15" s="95"/>
      <c r="QVR15" s="96"/>
      <c r="QVS15" s="97"/>
      <c r="QVT15" s="98"/>
      <c r="QVU15" s="97"/>
      <c r="QVV15" s="95"/>
      <c r="QVW15" s="96"/>
      <c r="QVX15" s="97"/>
      <c r="QVY15" s="98"/>
      <c r="QVZ15" s="97"/>
      <c r="QWA15" s="95"/>
      <c r="QWB15" s="96"/>
      <c r="QWC15" s="97"/>
      <c r="QWD15" s="98"/>
      <c r="QWE15" s="97"/>
      <c r="QWF15" s="95"/>
      <c r="QWG15" s="96"/>
      <c r="QWH15" s="97"/>
      <c r="QWI15" s="98"/>
      <c r="QWJ15" s="97"/>
      <c r="QWK15" s="95"/>
      <c r="QWL15" s="96"/>
      <c r="QWM15" s="97"/>
      <c r="QWN15" s="98"/>
      <c r="QWO15" s="97"/>
      <c r="QWP15" s="95"/>
      <c r="QWQ15" s="96"/>
      <c r="QWR15" s="97"/>
      <c r="QWS15" s="98"/>
      <c r="QWT15" s="97"/>
      <c r="QWU15" s="95"/>
      <c r="QWV15" s="96"/>
      <c r="QWW15" s="97"/>
      <c r="QWX15" s="98"/>
      <c r="QWY15" s="97"/>
      <c r="QWZ15" s="95"/>
      <c r="QXA15" s="96"/>
      <c r="QXB15" s="97"/>
      <c r="QXC15" s="98"/>
      <c r="QXD15" s="97"/>
      <c r="QXE15" s="95"/>
      <c r="QXF15" s="96"/>
      <c r="QXG15" s="97"/>
      <c r="QXH15" s="98"/>
      <c r="QXI15" s="97"/>
      <c r="QXJ15" s="95"/>
      <c r="QXK15" s="96"/>
      <c r="QXL15" s="97"/>
      <c r="QXM15" s="98"/>
      <c r="QXN15" s="97"/>
      <c r="QXO15" s="95"/>
      <c r="QXP15" s="96"/>
      <c r="QXQ15" s="97"/>
      <c r="QXR15" s="98"/>
      <c r="QXS15" s="97"/>
      <c r="QXT15" s="95"/>
      <c r="QXU15" s="96"/>
      <c r="QXV15" s="97"/>
      <c r="QXW15" s="98"/>
      <c r="QXX15" s="97"/>
      <c r="QXY15" s="95"/>
      <c r="QXZ15" s="96"/>
      <c r="QYA15" s="97"/>
      <c r="QYB15" s="98"/>
      <c r="QYC15" s="97"/>
      <c r="QYD15" s="95"/>
      <c r="QYE15" s="96"/>
      <c r="QYF15" s="97"/>
      <c r="QYG15" s="98"/>
      <c r="QYH15" s="97"/>
      <c r="QYI15" s="95"/>
      <c r="QYJ15" s="96"/>
      <c r="QYK15" s="97"/>
      <c r="QYL15" s="98"/>
      <c r="QYM15" s="97"/>
      <c r="QYN15" s="95"/>
      <c r="QYO15" s="96"/>
      <c r="QYP15" s="97"/>
      <c r="QYQ15" s="98"/>
      <c r="QYR15" s="97"/>
      <c r="QYS15" s="95"/>
      <c r="QYT15" s="96"/>
      <c r="QYU15" s="97"/>
      <c r="QYV15" s="98"/>
      <c r="QYW15" s="97"/>
      <c r="QYX15" s="95"/>
      <c r="QYY15" s="96"/>
      <c r="QYZ15" s="97"/>
      <c r="QZA15" s="98"/>
      <c r="QZB15" s="97"/>
      <c r="QZC15" s="95"/>
      <c r="QZD15" s="96"/>
      <c r="QZE15" s="97"/>
      <c r="QZF15" s="98"/>
      <c r="QZG15" s="97"/>
      <c r="QZH15" s="95"/>
      <c r="QZI15" s="96"/>
      <c r="QZJ15" s="97"/>
      <c r="QZK15" s="98"/>
      <c r="QZL15" s="97"/>
      <c r="QZM15" s="95"/>
      <c r="QZN15" s="96"/>
      <c r="QZO15" s="97"/>
      <c r="QZP15" s="98"/>
      <c r="QZQ15" s="97"/>
      <c r="QZR15" s="95"/>
      <c r="QZS15" s="96"/>
      <c r="QZT15" s="97"/>
      <c r="QZU15" s="98"/>
      <c r="QZV15" s="97"/>
      <c r="QZW15" s="95"/>
      <c r="QZX15" s="96"/>
      <c r="QZY15" s="97"/>
      <c r="QZZ15" s="98"/>
      <c r="RAA15" s="97"/>
      <c r="RAB15" s="95"/>
      <c r="RAC15" s="96"/>
      <c r="RAD15" s="97"/>
      <c r="RAE15" s="98"/>
      <c r="RAF15" s="97"/>
      <c r="RAG15" s="95"/>
      <c r="RAH15" s="96"/>
      <c r="RAI15" s="97"/>
      <c r="RAJ15" s="98"/>
      <c r="RAK15" s="97"/>
      <c r="RAL15" s="95"/>
      <c r="RAM15" s="96"/>
      <c r="RAN15" s="97"/>
      <c r="RAO15" s="98"/>
      <c r="RAP15" s="97"/>
      <c r="RAQ15" s="95"/>
      <c r="RAR15" s="96"/>
      <c r="RAS15" s="97"/>
      <c r="RAT15" s="98"/>
      <c r="RAU15" s="97"/>
      <c r="RAV15" s="95"/>
      <c r="RAW15" s="96"/>
      <c r="RAX15" s="97"/>
      <c r="RAY15" s="98"/>
      <c r="RAZ15" s="97"/>
      <c r="RBA15" s="95"/>
      <c r="RBB15" s="96"/>
      <c r="RBC15" s="97"/>
      <c r="RBD15" s="98"/>
      <c r="RBE15" s="97"/>
      <c r="RBF15" s="95"/>
      <c r="RBG15" s="96"/>
      <c r="RBH15" s="97"/>
      <c r="RBI15" s="98"/>
      <c r="RBJ15" s="97"/>
      <c r="RBK15" s="95"/>
      <c r="RBL15" s="96"/>
      <c r="RBM15" s="97"/>
      <c r="RBN15" s="98"/>
      <c r="RBO15" s="97"/>
      <c r="RBP15" s="95"/>
      <c r="RBQ15" s="96"/>
      <c r="RBR15" s="97"/>
      <c r="RBS15" s="98"/>
      <c r="RBT15" s="97"/>
      <c r="RBU15" s="95"/>
      <c r="RBV15" s="96"/>
      <c r="RBW15" s="97"/>
      <c r="RBX15" s="98"/>
      <c r="RBY15" s="97"/>
      <c r="RBZ15" s="95"/>
      <c r="RCA15" s="96"/>
      <c r="RCB15" s="97"/>
      <c r="RCC15" s="98"/>
      <c r="RCD15" s="97"/>
      <c r="RCE15" s="95"/>
      <c r="RCF15" s="96"/>
      <c r="RCG15" s="97"/>
      <c r="RCH15" s="98"/>
      <c r="RCI15" s="97"/>
      <c r="RCJ15" s="95"/>
      <c r="RCK15" s="96"/>
      <c r="RCL15" s="97"/>
      <c r="RCM15" s="98"/>
      <c r="RCN15" s="97"/>
      <c r="RCO15" s="95"/>
      <c r="RCP15" s="96"/>
      <c r="RCQ15" s="97"/>
      <c r="RCR15" s="98"/>
      <c r="RCS15" s="97"/>
      <c r="RCT15" s="95"/>
      <c r="RCU15" s="96"/>
      <c r="RCV15" s="97"/>
      <c r="RCW15" s="98"/>
      <c r="RCX15" s="97"/>
      <c r="RCY15" s="95"/>
      <c r="RCZ15" s="96"/>
      <c r="RDA15" s="97"/>
      <c r="RDB15" s="98"/>
      <c r="RDC15" s="97"/>
      <c r="RDD15" s="95"/>
      <c r="RDE15" s="96"/>
      <c r="RDF15" s="97"/>
      <c r="RDG15" s="98"/>
      <c r="RDH15" s="97"/>
      <c r="RDI15" s="95"/>
      <c r="RDJ15" s="96"/>
      <c r="RDK15" s="97"/>
      <c r="RDL15" s="98"/>
      <c r="RDM15" s="97"/>
      <c r="RDN15" s="95"/>
      <c r="RDO15" s="96"/>
      <c r="RDP15" s="97"/>
      <c r="RDQ15" s="98"/>
      <c r="RDR15" s="97"/>
      <c r="RDS15" s="95"/>
      <c r="RDT15" s="96"/>
      <c r="RDU15" s="97"/>
      <c r="RDV15" s="98"/>
      <c r="RDW15" s="97"/>
      <c r="RDX15" s="95"/>
      <c r="RDY15" s="96"/>
      <c r="RDZ15" s="97"/>
      <c r="REA15" s="98"/>
      <c r="REB15" s="97"/>
      <c r="REC15" s="95"/>
      <c r="RED15" s="96"/>
      <c r="REE15" s="97"/>
      <c r="REF15" s="98"/>
      <c r="REG15" s="97"/>
      <c r="REH15" s="95"/>
      <c r="REI15" s="96"/>
      <c r="REJ15" s="97"/>
      <c r="REK15" s="98"/>
      <c r="REL15" s="97"/>
      <c r="REM15" s="95"/>
      <c r="REN15" s="96"/>
      <c r="REO15" s="97"/>
      <c r="REP15" s="98"/>
      <c r="REQ15" s="97"/>
      <c r="RER15" s="95"/>
      <c r="RES15" s="96"/>
      <c r="RET15" s="97"/>
      <c r="REU15" s="98"/>
      <c r="REV15" s="97"/>
      <c r="REW15" s="95"/>
      <c r="REX15" s="96"/>
      <c r="REY15" s="97"/>
      <c r="REZ15" s="98"/>
      <c r="RFA15" s="97"/>
      <c r="RFB15" s="95"/>
      <c r="RFC15" s="96"/>
      <c r="RFD15" s="97"/>
      <c r="RFE15" s="98"/>
      <c r="RFF15" s="97"/>
      <c r="RFG15" s="95"/>
      <c r="RFH15" s="96"/>
      <c r="RFI15" s="97"/>
      <c r="RFJ15" s="98"/>
      <c r="RFK15" s="97"/>
      <c r="RFL15" s="95"/>
      <c r="RFM15" s="96"/>
      <c r="RFN15" s="97"/>
      <c r="RFO15" s="98"/>
      <c r="RFP15" s="97"/>
      <c r="RFQ15" s="95"/>
      <c r="RFR15" s="96"/>
      <c r="RFS15" s="97"/>
      <c r="RFT15" s="98"/>
      <c r="RFU15" s="97"/>
      <c r="RFV15" s="95"/>
      <c r="RFW15" s="96"/>
      <c r="RFX15" s="97"/>
      <c r="RFY15" s="98"/>
      <c r="RFZ15" s="97"/>
      <c r="RGA15" s="95"/>
      <c r="RGB15" s="96"/>
      <c r="RGC15" s="97"/>
      <c r="RGD15" s="98"/>
      <c r="RGE15" s="97"/>
      <c r="RGF15" s="95"/>
      <c r="RGG15" s="96"/>
      <c r="RGH15" s="97"/>
      <c r="RGI15" s="98"/>
      <c r="RGJ15" s="97"/>
      <c r="RGK15" s="95"/>
      <c r="RGL15" s="96"/>
      <c r="RGM15" s="97"/>
      <c r="RGN15" s="98"/>
      <c r="RGO15" s="97"/>
      <c r="RGP15" s="95"/>
      <c r="RGQ15" s="96"/>
      <c r="RGR15" s="97"/>
      <c r="RGS15" s="98"/>
      <c r="RGT15" s="97"/>
      <c r="RGU15" s="95"/>
      <c r="RGV15" s="96"/>
      <c r="RGW15" s="97"/>
      <c r="RGX15" s="98"/>
      <c r="RGY15" s="97"/>
      <c r="RGZ15" s="95"/>
      <c r="RHA15" s="96"/>
      <c r="RHB15" s="97"/>
      <c r="RHC15" s="98"/>
      <c r="RHD15" s="97"/>
      <c r="RHE15" s="95"/>
      <c r="RHF15" s="96"/>
      <c r="RHG15" s="97"/>
      <c r="RHH15" s="98"/>
      <c r="RHI15" s="97"/>
      <c r="RHJ15" s="95"/>
      <c r="RHK15" s="96"/>
      <c r="RHL15" s="97"/>
      <c r="RHM15" s="98"/>
      <c r="RHN15" s="97"/>
      <c r="RHO15" s="95"/>
      <c r="RHP15" s="96"/>
      <c r="RHQ15" s="97"/>
      <c r="RHR15" s="98"/>
      <c r="RHS15" s="97"/>
      <c r="RHT15" s="95"/>
      <c r="RHU15" s="96"/>
      <c r="RHV15" s="97"/>
      <c r="RHW15" s="98"/>
      <c r="RHX15" s="97"/>
      <c r="RHY15" s="95"/>
      <c r="RHZ15" s="96"/>
      <c r="RIA15" s="97"/>
      <c r="RIB15" s="98"/>
      <c r="RIC15" s="97"/>
      <c r="RID15" s="95"/>
      <c r="RIE15" s="96"/>
      <c r="RIF15" s="97"/>
      <c r="RIG15" s="98"/>
      <c r="RIH15" s="97"/>
      <c r="RII15" s="95"/>
      <c r="RIJ15" s="96"/>
      <c r="RIK15" s="97"/>
      <c r="RIL15" s="98"/>
      <c r="RIM15" s="97"/>
      <c r="RIN15" s="95"/>
      <c r="RIO15" s="96"/>
      <c r="RIP15" s="97"/>
      <c r="RIQ15" s="98"/>
      <c r="RIR15" s="97"/>
      <c r="RIS15" s="95"/>
      <c r="RIT15" s="96"/>
      <c r="RIU15" s="97"/>
      <c r="RIV15" s="98"/>
      <c r="RIW15" s="97"/>
      <c r="RIX15" s="95"/>
      <c r="RIY15" s="96"/>
      <c r="RIZ15" s="97"/>
      <c r="RJA15" s="98"/>
      <c r="RJB15" s="97"/>
      <c r="RJC15" s="95"/>
      <c r="RJD15" s="96"/>
      <c r="RJE15" s="97"/>
      <c r="RJF15" s="98"/>
      <c r="RJG15" s="97"/>
      <c r="RJH15" s="95"/>
      <c r="RJI15" s="96"/>
      <c r="RJJ15" s="97"/>
      <c r="RJK15" s="98"/>
      <c r="RJL15" s="97"/>
      <c r="RJM15" s="95"/>
      <c r="RJN15" s="96"/>
      <c r="RJO15" s="97"/>
      <c r="RJP15" s="98"/>
      <c r="RJQ15" s="97"/>
      <c r="RJR15" s="95"/>
      <c r="RJS15" s="96"/>
      <c r="RJT15" s="97"/>
      <c r="RJU15" s="98"/>
      <c r="RJV15" s="97"/>
      <c r="RJW15" s="95"/>
      <c r="RJX15" s="96"/>
      <c r="RJY15" s="97"/>
      <c r="RJZ15" s="98"/>
      <c r="RKA15" s="97"/>
      <c r="RKB15" s="95"/>
      <c r="RKC15" s="96"/>
      <c r="RKD15" s="97"/>
      <c r="RKE15" s="98"/>
      <c r="RKF15" s="97"/>
      <c r="RKG15" s="95"/>
      <c r="RKH15" s="96"/>
      <c r="RKI15" s="97"/>
      <c r="RKJ15" s="98"/>
      <c r="RKK15" s="97"/>
      <c r="RKL15" s="95"/>
      <c r="RKM15" s="96"/>
      <c r="RKN15" s="97"/>
      <c r="RKO15" s="98"/>
      <c r="RKP15" s="97"/>
      <c r="RKQ15" s="95"/>
      <c r="RKR15" s="96"/>
      <c r="RKS15" s="97"/>
      <c r="RKT15" s="98"/>
      <c r="RKU15" s="97"/>
      <c r="RKV15" s="95"/>
      <c r="RKW15" s="96"/>
      <c r="RKX15" s="97"/>
      <c r="RKY15" s="98"/>
      <c r="RKZ15" s="97"/>
      <c r="RLA15" s="95"/>
      <c r="RLB15" s="96"/>
      <c r="RLC15" s="97"/>
      <c r="RLD15" s="98"/>
      <c r="RLE15" s="97"/>
      <c r="RLF15" s="95"/>
      <c r="RLG15" s="96"/>
      <c r="RLH15" s="97"/>
      <c r="RLI15" s="98"/>
      <c r="RLJ15" s="97"/>
      <c r="RLK15" s="95"/>
      <c r="RLL15" s="96"/>
      <c r="RLM15" s="97"/>
      <c r="RLN15" s="98"/>
      <c r="RLO15" s="97"/>
      <c r="RLP15" s="95"/>
      <c r="RLQ15" s="96"/>
      <c r="RLR15" s="97"/>
      <c r="RLS15" s="98"/>
      <c r="RLT15" s="97"/>
      <c r="RLU15" s="95"/>
      <c r="RLV15" s="96"/>
      <c r="RLW15" s="97"/>
      <c r="RLX15" s="98"/>
      <c r="RLY15" s="97"/>
      <c r="RLZ15" s="95"/>
      <c r="RMA15" s="96"/>
      <c r="RMB15" s="97"/>
      <c r="RMC15" s="98"/>
      <c r="RMD15" s="97"/>
      <c r="RME15" s="95"/>
      <c r="RMF15" s="96"/>
      <c r="RMG15" s="97"/>
      <c r="RMH15" s="98"/>
      <c r="RMI15" s="97"/>
      <c r="RMJ15" s="95"/>
      <c r="RMK15" s="96"/>
      <c r="RML15" s="97"/>
      <c r="RMM15" s="98"/>
      <c r="RMN15" s="97"/>
      <c r="RMO15" s="95"/>
      <c r="RMP15" s="96"/>
      <c r="RMQ15" s="97"/>
      <c r="RMR15" s="98"/>
      <c r="RMS15" s="97"/>
      <c r="RMT15" s="95"/>
      <c r="RMU15" s="96"/>
      <c r="RMV15" s="97"/>
      <c r="RMW15" s="98"/>
      <c r="RMX15" s="97"/>
      <c r="RMY15" s="95"/>
      <c r="RMZ15" s="96"/>
      <c r="RNA15" s="97"/>
      <c r="RNB15" s="98"/>
      <c r="RNC15" s="97"/>
      <c r="RND15" s="95"/>
      <c r="RNE15" s="96"/>
      <c r="RNF15" s="97"/>
      <c r="RNG15" s="98"/>
      <c r="RNH15" s="97"/>
      <c r="RNI15" s="95"/>
      <c r="RNJ15" s="96"/>
      <c r="RNK15" s="97"/>
      <c r="RNL15" s="98"/>
      <c r="RNM15" s="97"/>
      <c r="RNN15" s="95"/>
      <c r="RNO15" s="96"/>
      <c r="RNP15" s="97"/>
      <c r="RNQ15" s="98"/>
      <c r="RNR15" s="97"/>
      <c r="RNS15" s="95"/>
      <c r="RNT15" s="96"/>
      <c r="RNU15" s="97"/>
      <c r="RNV15" s="98"/>
      <c r="RNW15" s="97"/>
      <c r="RNX15" s="95"/>
      <c r="RNY15" s="96"/>
      <c r="RNZ15" s="97"/>
      <c r="ROA15" s="98"/>
      <c r="ROB15" s="97"/>
      <c r="ROC15" s="95"/>
      <c r="ROD15" s="96"/>
      <c r="ROE15" s="97"/>
      <c r="ROF15" s="98"/>
      <c r="ROG15" s="97"/>
      <c r="ROH15" s="95"/>
      <c r="ROI15" s="96"/>
      <c r="ROJ15" s="97"/>
      <c r="ROK15" s="98"/>
      <c r="ROL15" s="97"/>
      <c r="ROM15" s="95"/>
      <c r="RON15" s="96"/>
      <c r="ROO15" s="97"/>
      <c r="ROP15" s="98"/>
      <c r="ROQ15" s="97"/>
      <c r="ROR15" s="95"/>
      <c r="ROS15" s="96"/>
      <c r="ROT15" s="97"/>
      <c r="ROU15" s="98"/>
      <c r="ROV15" s="97"/>
      <c r="ROW15" s="95"/>
      <c r="ROX15" s="96"/>
      <c r="ROY15" s="97"/>
      <c r="ROZ15" s="98"/>
      <c r="RPA15" s="97"/>
      <c r="RPB15" s="95"/>
      <c r="RPC15" s="96"/>
      <c r="RPD15" s="97"/>
      <c r="RPE15" s="98"/>
      <c r="RPF15" s="97"/>
      <c r="RPG15" s="95"/>
      <c r="RPH15" s="96"/>
      <c r="RPI15" s="97"/>
      <c r="RPJ15" s="98"/>
      <c r="RPK15" s="97"/>
      <c r="RPL15" s="95"/>
      <c r="RPM15" s="96"/>
      <c r="RPN15" s="97"/>
      <c r="RPO15" s="98"/>
      <c r="RPP15" s="97"/>
      <c r="RPQ15" s="95"/>
      <c r="RPR15" s="96"/>
      <c r="RPS15" s="97"/>
      <c r="RPT15" s="98"/>
      <c r="RPU15" s="97"/>
      <c r="RPV15" s="95"/>
      <c r="RPW15" s="96"/>
      <c r="RPX15" s="97"/>
      <c r="RPY15" s="98"/>
      <c r="RPZ15" s="97"/>
      <c r="RQA15" s="95"/>
      <c r="RQB15" s="96"/>
      <c r="RQC15" s="97"/>
      <c r="RQD15" s="98"/>
      <c r="RQE15" s="97"/>
      <c r="RQF15" s="95"/>
      <c r="RQG15" s="96"/>
      <c r="RQH15" s="97"/>
      <c r="RQI15" s="98"/>
      <c r="RQJ15" s="97"/>
      <c r="RQK15" s="95"/>
      <c r="RQL15" s="96"/>
      <c r="RQM15" s="97"/>
      <c r="RQN15" s="98"/>
      <c r="RQO15" s="97"/>
      <c r="RQP15" s="95"/>
      <c r="RQQ15" s="96"/>
      <c r="RQR15" s="97"/>
      <c r="RQS15" s="98"/>
      <c r="RQT15" s="97"/>
      <c r="RQU15" s="95"/>
      <c r="RQV15" s="96"/>
      <c r="RQW15" s="97"/>
      <c r="RQX15" s="98"/>
      <c r="RQY15" s="97"/>
      <c r="RQZ15" s="95"/>
      <c r="RRA15" s="96"/>
      <c r="RRB15" s="97"/>
      <c r="RRC15" s="98"/>
      <c r="RRD15" s="97"/>
      <c r="RRE15" s="95"/>
      <c r="RRF15" s="96"/>
      <c r="RRG15" s="97"/>
      <c r="RRH15" s="98"/>
      <c r="RRI15" s="97"/>
      <c r="RRJ15" s="95"/>
      <c r="RRK15" s="96"/>
      <c r="RRL15" s="97"/>
      <c r="RRM15" s="98"/>
      <c r="RRN15" s="97"/>
      <c r="RRO15" s="95"/>
      <c r="RRP15" s="96"/>
      <c r="RRQ15" s="97"/>
      <c r="RRR15" s="98"/>
      <c r="RRS15" s="97"/>
      <c r="RRT15" s="95"/>
      <c r="RRU15" s="96"/>
      <c r="RRV15" s="97"/>
      <c r="RRW15" s="98"/>
      <c r="RRX15" s="97"/>
      <c r="RRY15" s="95"/>
      <c r="RRZ15" s="96"/>
      <c r="RSA15" s="97"/>
      <c r="RSB15" s="98"/>
      <c r="RSC15" s="97"/>
      <c r="RSD15" s="95"/>
      <c r="RSE15" s="96"/>
      <c r="RSF15" s="97"/>
      <c r="RSG15" s="98"/>
      <c r="RSH15" s="97"/>
      <c r="RSI15" s="95"/>
      <c r="RSJ15" s="96"/>
      <c r="RSK15" s="97"/>
      <c r="RSL15" s="98"/>
      <c r="RSM15" s="97"/>
      <c r="RSN15" s="95"/>
      <c r="RSO15" s="96"/>
      <c r="RSP15" s="97"/>
      <c r="RSQ15" s="98"/>
      <c r="RSR15" s="97"/>
      <c r="RSS15" s="95"/>
      <c r="RST15" s="96"/>
      <c r="RSU15" s="97"/>
      <c r="RSV15" s="98"/>
      <c r="RSW15" s="97"/>
      <c r="RSX15" s="95"/>
      <c r="RSY15" s="96"/>
      <c r="RSZ15" s="97"/>
      <c r="RTA15" s="98"/>
      <c r="RTB15" s="97"/>
      <c r="RTC15" s="95"/>
      <c r="RTD15" s="96"/>
      <c r="RTE15" s="97"/>
      <c r="RTF15" s="98"/>
      <c r="RTG15" s="97"/>
      <c r="RTH15" s="95"/>
      <c r="RTI15" s="96"/>
      <c r="RTJ15" s="97"/>
      <c r="RTK15" s="98"/>
      <c r="RTL15" s="97"/>
      <c r="RTM15" s="95"/>
      <c r="RTN15" s="96"/>
      <c r="RTO15" s="97"/>
      <c r="RTP15" s="98"/>
      <c r="RTQ15" s="97"/>
      <c r="RTR15" s="95"/>
      <c r="RTS15" s="96"/>
      <c r="RTT15" s="97"/>
      <c r="RTU15" s="98"/>
      <c r="RTV15" s="97"/>
      <c r="RTW15" s="95"/>
      <c r="RTX15" s="96"/>
      <c r="RTY15" s="97"/>
      <c r="RTZ15" s="98"/>
      <c r="RUA15" s="97"/>
      <c r="RUB15" s="95"/>
      <c r="RUC15" s="96"/>
      <c r="RUD15" s="97"/>
      <c r="RUE15" s="98"/>
      <c r="RUF15" s="97"/>
      <c r="RUG15" s="95"/>
      <c r="RUH15" s="96"/>
      <c r="RUI15" s="97"/>
      <c r="RUJ15" s="98"/>
      <c r="RUK15" s="97"/>
      <c r="RUL15" s="95"/>
      <c r="RUM15" s="96"/>
      <c r="RUN15" s="97"/>
      <c r="RUO15" s="98"/>
      <c r="RUP15" s="97"/>
      <c r="RUQ15" s="95"/>
      <c r="RUR15" s="96"/>
      <c r="RUS15" s="97"/>
      <c r="RUT15" s="98"/>
      <c r="RUU15" s="97"/>
      <c r="RUV15" s="95"/>
      <c r="RUW15" s="96"/>
      <c r="RUX15" s="97"/>
      <c r="RUY15" s="98"/>
      <c r="RUZ15" s="97"/>
      <c r="RVA15" s="95"/>
      <c r="RVB15" s="96"/>
      <c r="RVC15" s="97"/>
      <c r="RVD15" s="98"/>
      <c r="RVE15" s="97"/>
      <c r="RVF15" s="95"/>
      <c r="RVG15" s="96"/>
      <c r="RVH15" s="97"/>
      <c r="RVI15" s="98"/>
      <c r="RVJ15" s="97"/>
      <c r="RVK15" s="95"/>
      <c r="RVL15" s="96"/>
      <c r="RVM15" s="97"/>
      <c r="RVN15" s="98"/>
      <c r="RVO15" s="97"/>
      <c r="RVP15" s="95"/>
      <c r="RVQ15" s="96"/>
      <c r="RVR15" s="97"/>
      <c r="RVS15" s="98"/>
      <c r="RVT15" s="97"/>
      <c r="RVU15" s="95"/>
      <c r="RVV15" s="96"/>
      <c r="RVW15" s="97"/>
      <c r="RVX15" s="98"/>
      <c r="RVY15" s="97"/>
      <c r="RVZ15" s="95"/>
      <c r="RWA15" s="96"/>
      <c r="RWB15" s="97"/>
      <c r="RWC15" s="98"/>
      <c r="RWD15" s="97"/>
      <c r="RWE15" s="95"/>
      <c r="RWF15" s="96"/>
      <c r="RWG15" s="97"/>
      <c r="RWH15" s="98"/>
      <c r="RWI15" s="97"/>
      <c r="RWJ15" s="95"/>
      <c r="RWK15" s="96"/>
      <c r="RWL15" s="97"/>
      <c r="RWM15" s="98"/>
      <c r="RWN15" s="97"/>
      <c r="RWO15" s="95"/>
      <c r="RWP15" s="96"/>
      <c r="RWQ15" s="97"/>
      <c r="RWR15" s="98"/>
      <c r="RWS15" s="97"/>
      <c r="RWT15" s="95"/>
      <c r="RWU15" s="96"/>
      <c r="RWV15" s="97"/>
      <c r="RWW15" s="98"/>
      <c r="RWX15" s="97"/>
      <c r="RWY15" s="95"/>
      <c r="RWZ15" s="96"/>
      <c r="RXA15" s="97"/>
      <c r="RXB15" s="98"/>
      <c r="RXC15" s="97"/>
      <c r="RXD15" s="95"/>
      <c r="RXE15" s="96"/>
      <c r="RXF15" s="97"/>
      <c r="RXG15" s="98"/>
      <c r="RXH15" s="97"/>
      <c r="RXI15" s="95"/>
      <c r="RXJ15" s="96"/>
      <c r="RXK15" s="97"/>
      <c r="RXL15" s="98"/>
      <c r="RXM15" s="97"/>
      <c r="RXN15" s="95"/>
      <c r="RXO15" s="96"/>
      <c r="RXP15" s="97"/>
      <c r="RXQ15" s="98"/>
      <c r="RXR15" s="97"/>
      <c r="RXS15" s="95"/>
      <c r="RXT15" s="96"/>
      <c r="RXU15" s="97"/>
      <c r="RXV15" s="98"/>
      <c r="RXW15" s="97"/>
      <c r="RXX15" s="95"/>
      <c r="RXY15" s="96"/>
      <c r="RXZ15" s="97"/>
      <c r="RYA15" s="98"/>
      <c r="RYB15" s="97"/>
      <c r="RYC15" s="95"/>
      <c r="RYD15" s="96"/>
      <c r="RYE15" s="97"/>
      <c r="RYF15" s="98"/>
      <c r="RYG15" s="97"/>
      <c r="RYH15" s="95"/>
      <c r="RYI15" s="96"/>
      <c r="RYJ15" s="97"/>
      <c r="RYK15" s="98"/>
      <c r="RYL15" s="97"/>
      <c r="RYM15" s="95"/>
      <c r="RYN15" s="96"/>
      <c r="RYO15" s="97"/>
      <c r="RYP15" s="98"/>
      <c r="RYQ15" s="97"/>
      <c r="RYR15" s="95"/>
      <c r="RYS15" s="96"/>
      <c r="RYT15" s="97"/>
      <c r="RYU15" s="98"/>
      <c r="RYV15" s="97"/>
      <c r="RYW15" s="95"/>
      <c r="RYX15" s="96"/>
      <c r="RYY15" s="97"/>
      <c r="RYZ15" s="98"/>
      <c r="RZA15" s="97"/>
      <c r="RZB15" s="95"/>
      <c r="RZC15" s="96"/>
      <c r="RZD15" s="97"/>
      <c r="RZE15" s="98"/>
      <c r="RZF15" s="97"/>
      <c r="RZG15" s="95"/>
      <c r="RZH15" s="96"/>
      <c r="RZI15" s="97"/>
      <c r="RZJ15" s="98"/>
      <c r="RZK15" s="97"/>
      <c r="RZL15" s="95"/>
      <c r="RZM15" s="96"/>
      <c r="RZN15" s="97"/>
      <c r="RZO15" s="98"/>
      <c r="RZP15" s="97"/>
      <c r="RZQ15" s="95"/>
      <c r="RZR15" s="96"/>
      <c r="RZS15" s="97"/>
      <c r="RZT15" s="98"/>
      <c r="RZU15" s="97"/>
      <c r="RZV15" s="95"/>
      <c r="RZW15" s="96"/>
      <c r="RZX15" s="97"/>
      <c r="RZY15" s="98"/>
      <c r="RZZ15" s="97"/>
      <c r="SAA15" s="95"/>
      <c r="SAB15" s="96"/>
      <c r="SAC15" s="97"/>
      <c r="SAD15" s="98"/>
      <c r="SAE15" s="97"/>
      <c r="SAF15" s="95"/>
      <c r="SAG15" s="96"/>
      <c r="SAH15" s="97"/>
      <c r="SAI15" s="98"/>
      <c r="SAJ15" s="97"/>
      <c r="SAK15" s="95"/>
      <c r="SAL15" s="96"/>
      <c r="SAM15" s="97"/>
      <c r="SAN15" s="98"/>
      <c r="SAO15" s="97"/>
      <c r="SAP15" s="95"/>
      <c r="SAQ15" s="96"/>
      <c r="SAR15" s="97"/>
      <c r="SAS15" s="98"/>
      <c r="SAT15" s="97"/>
      <c r="SAU15" s="95"/>
      <c r="SAV15" s="96"/>
      <c r="SAW15" s="97"/>
      <c r="SAX15" s="98"/>
      <c r="SAY15" s="97"/>
      <c r="SAZ15" s="95"/>
      <c r="SBA15" s="96"/>
      <c r="SBB15" s="97"/>
      <c r="SBC15" s="98"/>
      <c r="SBD15" s="97"/>
      <c r="SBE15" s="95"/>
      <c r="SBF15" s="96"/>
      <c r="SBG15" s="97"/>
      <c r="SBH15" s="98"/>
      <c r="SBI15" s="97"/>
      <c r="SBJ15" s="95"/>
      <c r="SBK15" s="96"/>
      <c r="SBL15" s="97"/>
      <c r="SBM15" s="98"/>
      <c r="SBN15" s="97"/>
      <c r="SBO15" s="95"/>
      <c r="SBP15" s="96"/>
      <c r="SBQ15" s="97"/>
      <c r="SBR15" s="98"/>
      <c r="SBS15" s="97"/>
      <c r="SBT15" s="95"/>
      <c r="SBU15" s="96"/>
      <c r="SBV15" s="97"/>
      <c r="SBW15" s="98"/>
      <c r="SBX15" s="97"/>
      <c r="SBY15" s="95"/>
      <c r="SBZ15" s="96"/>
      <c r="SCA15" s="97"/>
      <c r="SCB15" s="98"/>
      <c r="SCC15" s="97"/>
      <c r="SCD15" s="95"/>
      <c r="SCE15" s="96"/>
      <c r="SCF15" s="97"/>
      <c r="SCG15" s="98"/>
      <c r="SCH15" s="97"/>
      <c r="SCI15" s="95"/>
      <c r="SCJ15" s="96"/>
      <c r="SCK15" s="97"/>
      <c r="SCL15" s="98"/>
      <c r="SCM15" s="97"/>
      <c r="SCN15" s="95"/>
      <c r="SCO15" s="96"/>
      <c r="SCP15" s="97"/>
      <c r="SCQ15" s="98"/>
      <c r="SCR15" s="97"/>
      <c r="SCS15" s="95"/>
      <c r="SCT15" s="96"/>
      <c r="SCU15" s="97"/>
      <c r="SCV15" s="98"/>
      <c r="SCW15" s="97"/>
      <c r="SCX15" s="95"/>
      <c r="SCY15" s="96"/>
      <c r="SCZ15" s="97"/>
      <c r="SDA15" s="98"/>
      <c r="SDB15" s="97"/>
      <c r="SDC15" s="95"/>
      <c r="SDD15" s="96"/>
      <c r="SDE15" s="97"/>
      <c r="SDF15" s="98"/>
      <c r="SDG15" s="97"/>
      <c r="SDH15" s="95"/>
      <c r="SDI15" s="96"/>
      <c r="SDJ15" s="97"/>
      <c r="SDK15" s="98"/>
      <c r="SDL15" s="97"/>
      <c r="SDM15" s="95"/>
      <c r="SDN15" s="96"/>
      <c r="SDO15" s="97"/>
      <c r="SDP15" s="98"/>
      <c r="SDQ15" s="97"/>
      <c r="SDR15" s="95"/>
      <c r="SDS15" s="96"/>
      <c r="SDT15" s="97"/>
      <c r="SDU15" s="98"/>
      <c r="SDV15" s="97"/>
      <c r="SDW15" s="95"/>
      <c r="SDX15" s="96"/>
      <c r="SDY15" s="97"/>
      <c r="SDZ15" s="98"/>
      <c r="SEA15" s="97"/>
      <c r="SEB15" s="95"/>
      <c r="SEC15" s="96"/>
      <c r="SED15" s="97"/>
      <c r="SEE15" s="98"/>
      <c r="SEF15" s="97"/>
      <c r="SEG15" s="95"/>
      <c r="SEH15" s="96"/>
      <c r="SEI15" s="97"/>
      <c r="SEJ15" s="98"/>
      <c r="SEK15" s="97"/>
      <c r="SEL15" s="95"/>
      <c r="SEM15" s="96"/>
      <c r="SEN15" s="97"/>
      <c r="SEO15" s="98"/>
      <c r="SEP15" s="97"/>
      <c r="SEQ15" s="95"/>
      <c r="SER15" s="96"/>
      <c r="SES15" s="97"/>
      <c r="SET15" s="98"/>
      <c r="SEU15" s="97"/>
      <c r="SEV15" s="95"/>
      <c r="SEW15" s="96"/>
      <c r="SEX15" s="97"/>
      <c r="SEY15" s="98"/>
      <c r="SEZ15" s="97"/>
      <c r="SFA15" s="95"/>
      <c r="SFB15" s="96"/>
      <c r="SFC15" s="97"/>
      <c r="SFD15" s="98"/>
      <c r="SFE15" s="97"/>
      <c r="SFF15" s="95"/>
      <c r="SFG15" s="96"/>
      <c r="SFH15" s="97"/>
      <c r="SFI15" s="98"/>
      <c r="SFJ15" s="97"/>
      <c r="SFK15" s="95"/>
      <c r="SFL15" s="96"/>
      <c r="SFM15" s="97"/>
      <c r="SFN15" s="98"/>
      <c r="SFO15" s="97"/>
      <c r="SFP15" s="95"/>
      <c r="SFQ15" s="96"/>
      <c r="SFR15" s="97"/>
      <c r="SFS15" s="98"/>
      <c r="SFT15" s="97"/>
      <c r="SFU15" s="95"/>
      <c r="SFV15" s="96"/>
      <c r="SFW15" s="97"/>
      <c r="SFX15" s="98"/>
      <c r="SFY15" s="97"/>
      <c r="SFZ15" s="95"/>
      <c r="SGA15" s="96"/>
      <c r="SGB15" s="97"/>
      <c r="SGC15" s="98"/>
      <c r="SGD15" s="97"/>
      <c r="SGE15" s="95"/>
      <c r="SGF15" s="96"/>
      <c r="SGG15" s="97"/>
      <c r="SGH15" s="98"/>
      <c r="SGI15" s="97"/>
      <c r="SGJ15" s="95"/>
      <c r="SGK15" s="96"/>
      <c r="SGL15" s="97"/>
      <c r="SGM15" s="98"/>
      <c r="SGN15" s="97"/>
      <c r="SGO15" s="95"/>
      <c r="SGP15" s="96"/>
      <c r="SGQ15" s="97"/>
      <c r="SGR15" s="98"/>
      <c r="SGS15" s="97"/>
      <c r="SGT15" s="95"/>
      <c r="SGU15" s="96"/>
      <c r="SGV15" s="97"/>
      <c r="SGW15" s="98"/>
      <c r="SGX15" s="97"/>
      <c r="SGY15" s="95"/>
      <c r="SGZ15" s="96"/>
      <c r="SHA15" s="97"/>
      <c r="SHB15" s="98"/>
      <c r="SHC15" s="97"/>
      <c r="SHD15" s="95"/>
      <c r="SHE15" s="96"/>
      <c r="SHF15" s="97"/>
      <c r="SHG15" s="98"/>
      <c r="SHH15" s="97"/>
      <c r="SHI15" s="95"/>
      <c r="SHJ15" s="96"/>
      <c r="SHK15" s="97"/>
      <c r="SHL15" s="98"/>
      <c r="SHM15" s="97"/>
      <c r="SHN15" s="95"/>
      <c r="SHO15" s="96"/>
      <c r="SHP15" s="97"/>
      <c r="SHQ15" s="98"/>
      <c r="SHR15" s="97"/>
      <c r="SHS15" s="95"/>
      <c r="SHT15" s="96"/>
      <c r="SHU15" s="97"/>
      <c r="SHV15" s="98"/>
      <c r="SHW15" s="97"/>
      <c r="SHX15" s="95"/>
      <c r="SHY15" s="96"/>
      <c r="SHZ15" s="97"/>
      <c r="SIA15" s="98"/>
      <c r="SIB15" s="97"/>
      <c r="SIC15" s="95"/>
      <c r="SID15" s="96"/>
      <c r="SIE15" s="97"/>
      <c r="SIF15" s="98"/>
      <c r="SIG15" s="97"/>
      <c r="SIH15" s="95"/>
      <c r="SII15" s="96"/>
      <c r="SIJ15" s="97"/>
      <c r="SIK15" s="98"/>
      <c r="SIL15" s="97"/>
      <c r="SIM15" s="95"/>
      <c r="SIN15" s="96"/>
      <c r="SIO15" s="97"/>
      <c r="SIP15" s="98"/>
      <c r="SIQ15" s="97"/>
      <c r="SIR15" s="95"/>
      <c r="SIS15" s="96"/>
      <c r="SIT15" s="97"/>
      <c r="SIU15" s="98"/>
      <c r="SIV15" s="97"/>
      <c r="SIW15" s="95"/>
      <c r="SIX15" s="96"/>
      <c r="SIY15" s="97"/>
      <c r="SIZ15" s="98"/>
      <c r="SJA15" s="97"/>
      <c r="SJB15" s="95"/>
      <c r="SJC15" s="96"/>
      <c r="SJD15" s="97"/>
      <c r="SJE15" s="98"/>
      <c r="SJF15" s="97"/>
      <c r="SJG15" s="95"/>
      <c r="SJH15" s="96"/>
      <c r="SJI15" s="97"/>
      <c r="SJJ15" s="98"/>
      <c r="SJK15" s="97"/>
      <c r="SJL15" s="95"/>
      <c r="SJM15" s="96"/>
      <c r="SJN15" s="97"/>
      <c r="SJO15" s="98"/>
      <c r="SJP15" s="97"/>
      <c r="SJQ15" s="95"/>
      <c r="SJR15" s="96"/>
      <c r="SJS15" s="97"/>
      <c r="SJT15" s="98"/>
      <c r="SJU15" s="97"/>
      <c r="SJV15" s="95"/>
      <c r="SJW15" s="96"/>
      <c r="SJX15" s="97"/>
      <c r="SJY15" s="98"/>
      <c r="SJZ15" s="97"/>
      <c r="SKA15" s="95"/>
      <c r="SKB15" s="96"/>
      <c r="SKC15" s="97"/>
      <c r="SKD15" s="98"/>
      <c r="SKE15" s="97"/>
      <c r="SKF15" s="95"/>
      <c r="SKG15" s="96"/>
      <c r="SKH15" s="97"/>
      <c r="SKI15" s="98"/>
      <c r="SKJ15" s="97"/>
      <c r="SKK15" s="95"/>
      <c r="SKL15" s="96"/>
      <c r="SKM15" s="97"/>
      <c r="SKN15" s="98"/>
      <c r="SKO15" s="97"/>
      <c r="SKP15" s="95"/>
      <c r="SKQ15" s="96"/>
      <c r="SKR15" s="97"/>
      <c r="SKS15" s="98"/>
      <c r="SKT15" s="97"/>
      <c r="SKU15" s="95"/>
      <c r="SKV15" s="96"/>
      <c r="SKW15" s="97"/>
      <c r="SKX15" s="98"/>
      <c r="SKY15" s="97"/>
      <c r="SKZ15" s="95"/>
      <c r="SLA15" s="96"/>
      <c r="SLB15" s="97"/>
      <c r="SLC15" s="98"/>
      <c r="SLD15" s="97"/>
      <c r="SLE15" s="95"/>
      <c r="SLF15" s="96"/>
      <c r="SLG15" s="97"/>
      <c r="SLH15" s="98"/>
      <c r="SLI15" s="97"/>
      <c r="SLJ15" s="95"/>
      <c r="SLK15" s="96"/>
      <c r="SLL15" s="97"/>
      <c r="SLM15" s="98"/>
      <c r="SLN15" s="97"/>
      <c r="SLO15" s="95"/>
      <c r="SLP15" s="96"/>
      <c r="SLQ15" s="97"/>
      <c r="SLR15" s="98"/>
      <c r="SLS15" s="97"/>
      <c r="SLT15" s="95"/>
      <c r="SLU15" s="96"/>
      <c r="SLV15" s="97"/>
      <c r="SLW15" s="98"/>
      <c r="SLX15" s="97"/>
      <c r="SLY15" s="95"/>
      <c r="SLZ15" s="96"/>
      <c r="SMA15" s="97"/>
      <c r="SMB15" s="98"/>
      <c r="SMC15" s="97"/>
      <c r="SMD15" s="95"/>
      <c r="SME15" s="96"/>
      <c r="SMF15" s="97"/>
      <c r="SMG15" s="98"/>
      <c r="SMH15" s="97"/>
      <c r="SMI15" s="95"/>
      <c r="SMJ15" s="96"/>
      <c r="SMK15" s="97"/>
      <c r="SML15" s="98"/>
      <c r="SMM15" s="97"/>
      <c r="SMN15" s="95"/>
      <c r="SMO15" s="96"/>
      <c r="SMP15" s="97"/>
      <c r="SMQ15" s="98"/>
      <c r="SMR15" s="97"/>
      <c r="SMS15" s="95"/>
      <c r="SMT15" s="96"/>
      <c r="SMU15" s="97"/>
      <c r="SMV15" s="98"/>
      <c r="SMW15" s="97"/>
      <c r="SMX15" s="95"/>
      <c r="SMY15" s="96"/>
      <c r="SMZ15" s="97"/>
      <c r="SNA15" s="98"/>
      <c r="SNB15" s="97"/>
      <c r="SNC15" s="95"/>
      <c r="SND15" s="96"/>
      <c r="SNE15" s="97"/>
      <c r="SNF15" s="98"/>
      <c r="SNG15" s="97"/>
      <c r="SNH15" s="95"/>
      <c r="SNI15" s="96"/>
      <c r="SNJ15" s="97"/>
      <c r="SNK15" s="98"/>
      <c r="SNL15" s="97"/>
      <c r="SNM15" s="95"/>
      <c r="SNN15" s="96"/>
      <c r="SNO15" s="97"/>
      <c r="SNP15" s="98"/>
      <c r="SNQ15" s="97"/>
      <c r="SNR15" s="95"/>
      <c r="SNS15" s="96"/>
      <c r="SNT15" s="97"/>
      <c r="SNU15" s="98"/>
      <c r="SNV15" s="97"/>
      <c r="SNW15" s="95"/>
      <c r="SNX15" s="96"/>
      <c r="SNY15" s="97"/>
      <c r="SNZ15" s="98"/>
      <c r="SOA15" s="97"/>
      <c r="SOB15" s="95"/>
      <c r="SOC15" s="96"/>
      <c r="SOD15" s="97"/>
      <c r="SOE15" s="98"/>
      <c r="SOF15" s="97"/>
      <c r="SOG15" s="95"/>
      <c r="SOH15" s="96"/>
      <c r="SOI15" s="97"/>
      <c r="SOJ15" s="98"/>
      <c r="SOK15" s="97"/>
      <c r="SOL15" s="95"/>
      <c r="SOM15" s="96"/>
      <c r="SON15" s="97"/>
      <c r="SOO15" s="98"/>
      <c r="SOP15" s="97"/>
      <c r="SOQ15" s="95"/>
      <c r="SOR15" s="96"/>
      <c r="SOS15" s="97"/>
      <c r="SOT15" s="98"/>
      <c r="SOU15" s="97"/>
      <c r="SOV15" s="95"/>
      <c r="SOW15" s="96"/>
      <c r="SOX15" s="97"/>
      <c r="SOY15" s="98"/>
      <c r="SOZ15" s="97"/>
      <c r="SPA15" s="95"/>
      <c r="SPB15" s="96"/>
      <c r="SPC15" s="97"/>
      <c r="SPD15" s="98"/>
      <c r="SPE15" s="97"/>
      <c r="SPF15" s="95"/>
      <c r="SPG15" s="96"/>
      <c r="SPH15" s="97"/>
      <c r="SPI15" s="98"/>
      <c r="SPJ15" s="97"/>
      <c r="SPK15" s="95"/>
      <c r="SPL15" s="96"/>
      <c r="SPM15" s="97"/>
      <c r="SPN15" s="98"/>
      <c r="SPO15" s="97"/>
      <c r="SPP15" s="95"/>
      <c r="SPQ15" s="96"/>
      <c r="SPR15" s="97"/>
      <c r="SPS15" s="98"/>
      <c r="SPT15" s="97"/>
      <c r="SPU15" s="95"/>
      <c r="SPV15" s="96"/>
      <c r="SPW15" s="97"/>
      <c r="SPX15" s="98"/>
      <c r="SPY15" s="97"/>
      <c r="SPZ15" s="95"/>
      <c r="SQA15" s="96"/>
      <c r="SQB15" s="97"/>
      <c r="SQC15" s="98"/>
      <c r="SQD15" s="97"/>
      <c r="SQE15" s="95"/>
      <c r="SQF15" s="96"/>
      <c r="SQG15" s="97"/>
      <c r="SQH15" s="98"/>
      <c r="SQI15" s="97"/>
      <c r="SQJ15" s="95"/>
      <c r="SQK15" s="96"/>
      <c r="SQL15" s="97"/>
      <c r="SQM15" s="98"/>
      <c r="SQN15" s="97"/>
      <c r="SQO15" s="95"/>
      <c r="SQP15" s="96"/>
      <c r="SQQ15" s="97"/>
      <c r="SQR15" s="98"/>
      <c r="SQS15" s="97"/>
      <c r="SQT15" s="95"/>
      <c r="SQU15" s="96"/>
      <c r="SQV15" s="97"/>
      <c r="SQW15" s="98"/>
      <c r="SQX15" s="97"/>
      <c r="SQY15" s="95"/>
      <c r="SQZ15" s="96"/>
      <c r="SRA15" s="97"/>
      <c r="SRB15" s="98"/>
      <c r="SRC15" s="97"/>
      <c r="SRD15" s="95"/>
      <c r="SRE15" s="96"/>
      <c r="SRF15" s="97"/>
      <c r="SRG15" s="98"/>
      <c r="SRH15" s="97"/>
      <c r="SRI15" s="95"/>
      <c r="SRJ15" s="96"/>
      <c r="SRK15" s="97"/>
      <c r="SRL15" s="98"/>
      <c r="SRM15" s="97"/>
      <c r="SRN15" s="95"/>
      <c r="SRO15" s="96"/>
      <c r="SRP15" s="97"/>
      <c r="SRQ15" s="98"/>
      <c r="SRR15" s="97"/>
      <c r="SRS15" s="95"/>
      <c r="SRT15" s="96"/>
      <c r="SRU15" s="97"/>
      <c r="SRV15" s="98"/>
      <c r="SRW15" s="97"/>
      <c r="SRX15" s="95"/>
      <c r="SRY15" s="96"/>
      <c r="SRZ15" s="97"/>
      <c r="SSA15" s="98"/>
      <c r="SSB15" s="97"/>
      <c r="SSC15" s="95"/>
      <c r="SSD15" s="96"/>
      <c r="SSE15" s="97"/>
      <c r="SSF15" s="98"/>
      <c r="SSG15" s="97"/>
      <c r="SSH15" s="95"/>
      <c r="SSI15" s="96"/>
      <c r="SSJ15" s="97"/>
      <c r="SSK15" s="98"/>
      <c r="SSL15" s="97"/>
      <c r="SSM15" s="95"/>
      <c r="SSN15" s="96"/>
      <c r="SSO15" s="97"/>
      <c r="SSP15" s="98"/>
      <c r="SSQ15" s="97"/>
      <c r="SSR15" s="95"/>
      <c r="SSS15" s="96"/>
      <c r="SST15" s="97"/>
      <c r="SSU15" s="98"/>
      <c r="SSV15" s="97"/>
      <c r="SSW15" s="95"/>
      <c r="SSX15" s="96"/>
      <c r="SSY15" s="97"/>
      <c r="SSZ15" s="98"/>
      <c r="STA15" s="97"/>
      <c r="STB15" s="95"/>
      <c r="STC15" s="96"/>
      <c r="STD15" s="97"/>
      <c r="STE15" s="98"/>
      <c r="STF15" s="97"/>
      <c r="STG15" s="95"/>
      <c r="STH15" s="96"/>
      <c r="STI15" s="97"/>
      <c r="STJ15" s="98"/>
      <c r="STK15" s="97"/>
      <c r="STL15" s="95"/>
      <c r="STM15" s="96"/>
      <c r="STN15" s="97"/>
      <c r="STO15" s="98"/>
      <c r="STP15" s="97"/>
      <c r="STQ15" s="95"/>
      <c r="STR15" s="96"/>
      <c r="STS15" s="97"/>
      <c r="STT15" s="98"/>
      <c r="STU15" s="97"/>
      <c r="STV15" s="95"/>
      <c r="STW15" s="96"/>
      <c r="STX15" s="97"/>
      <c r="STY15" s="98"/>
      <c r="STZ15" s="97"/>
      <c r="SUA15" s="95"/>
      <c r="SUB15" s="96"/>
      <c r="SUC15" s="97"/>
      <c r="SUD15" s="98"/>
      <c r="SUE15" s="97"/>
      <c r="SUF15" s="95"/>
      <c r="SUG15" s="96"/>
      <c r="SUH15" s="97"/>
      <c r="SUI15" s="98"/>
      <c r="SUJ15" s="97"/>
      <c r="SUK15" s="95"/>
      <c r="SUL15" s="96"/>
      <c r="SUM15" s="97"/>
      <c r="SUN15" s="98"/>
      <c r="SUO15" s="97"/>
      <c r="SUP15" s="95"/>
      <c r="SUQ15" s="96"/>
      <c r="SUR15" s="97"/>
      <c r="SUS15" s="98"/>
      <c r="SUT15" s="97"/>
      <c r="SUU15" s="95"/>
      <c r="SUV15" s="96"/>
      <c r="SUW15" s="97"/>
      <c r="SUX15" s="98"/>
      <c r="SUY15" s="97"/>
      <c r="SUZ15" s="95"/>
      <c r="SVA15" s="96"/>
      <c r="SVB15" s="97"/>
      <c r="SVC15" s="98"/>
      <c r="SVD15" s="97"/>
      <c r="SVE15" s="95"/>
      <c r="SVF15" s="96"/>
      <c r="SVG15" s="97"/>
      <c r="SVH15" s="98"/>
      <c r="SVI15" s="97"/>
      <c r="SVJ15" s="95"/>
      <c r="SVK15" s="96"/>
      <c r="SVL15" s="97"/>
      <c r="SVM15" s="98"/>
      <c r="SVN15" s="97"/>
      <c r="SVO15" s="95"/>
      <c r="SVP15" s="96"/>
      <c r="SVQ15" s="97"/>
      <c r="SVR15" s="98"/>
      <c r="SVS15" s="97"/>
      <c r="SVT15" s="95"/>
      <c r="SVU15" s="96"/>
      <c r="SVV15" s="97"/>
      <c r="SVW15" s="98"/>
      <c r="SVX15" s="97"/>
      <c r="SVY15" s="95"/>
      <c r="SVZ15" s="96"/>
      <c r="SWA15" s="97"/>
      <c r="SWB15" s="98"/>
      <c r="SWC15" s="97"/>
      <c r="SWD15" s="95"/>
      <c r="SWE15" s="96"/>
      <c r="SWF15" s="97"/>
      <c r="SWG15" s="98"/>
      <c r="SWH15" s="97"/>
      <c r="SWI15" s="95"/>
      <c r="SWJ15" s="96"/>
      <c r="SWK15" s="97"/>
      <c r="SWL15" s="98"/>
      <c r="SWM15" s="97"/>
      <c r="SWN15" s="95"/>
      <c r="SWO15" s="96"/>
      <c r="SWP15" s="97"/>
      <c r="SWQ15" s="98"/>
      <c r="SWR15" s="97"/>
      <c r="SWS15" s="95"/>
      <c r="SWT15" s="96"/>
      <c r="SWU15" s="97"/>
      <c r="SWV15" s="98"/>
      <c r="SWW15" s="97"/>
      <c r="SWX15" s="95"/>
      <c r="SWY15" s="96"/>
      <c r="SWZ15" s="97"/>
      <c r="SXA15" s="98"/>
      <c r="SXB15" s="97"/>
      <c r="SXC15" s="95"/>
      <c r="SXD15" s="96"/>
      <c r="SXE15" s="97"/>
      <c r="SXF15" s="98"/>
      <c r="SXG15" s="97"/>
      <c r="SXH15" s="95"/>
      <c r="SXI15" s="96"/>
      <c r="SXJ15" s="97"/>
      <c r="SXK15" s="98"/>
      <c r="SXL15" s="97"/>
      <c r="SXM15" s="95"/>
      <c r="SXN15" s="96"/>
      <c r="SXO15" s="97"/>
      <c r="SXP15" s="98"/>
      <c r="SXQ15" s="97"/>
      <c r="SXR15" s="95"/>
      <c r="SXS15" s="96"/>
      <c r="SXT15" s="97"/>
      <c r="SXU15" s="98"/>
      <c r="SXV15" s="97"/>
      <c r="SXW15" s="95"/>
      <c r="SXX15" s="96"/>
      <c r="SXY15" s="97"/>
      <c r="SXZ15" s="98"/>
      <c r="SYA15" s="97"/>
      <c r="SYB15" s="95"/>
      <c r="SYC15" s="96"/>
      <c r="SYD15" s="97"/>
      <c r="SYE15" s="98"/>
      <c r="SYF15" s="97"/>
      <c r="SYG15" s="95"/>
      <c r="SYH15" s="96"/>
      <c r="SYI15" s="97"/>
      <c r="SYJ15" s="98"/>
      <c r="SYK15" s="97"/>
      <c r="SYL15" s="95"/>
      <c r="SYM15" s="96"/>
      <c r="SYN15" s="97"/>
      <c r="SYO15" s="98"/>
      <c r="SYP15" s="97"/>
      <c r="SYQ15" s="95"/>
      <c r="SYR15" s="96"/>
      <c r="SYS15" s="97"/>
      <c r="SYT15" s="98"/>
      <c r="SYU15" s="97"/>
      <c r="SYV15" s="95"/>
      <c r="SYW15" s="96"/>
      <c r="SYX15" s="97"/>
      <c r="SYY15" s="98"/>
      <c r="SYZ15" s="97"/>
      <c r="SZA15" s="95"/>
      <c r="SZB15" s="96"/>
      <c r="SZC15" s="97"/>
      <c r="SZD15" s="98"/>
      <c r="SZE15" s="97"/>
      <c r="SZF15" s="95"/>
      <c r="SZG15" s="96"/>
      <c r="SZH15" s="97"/>
      <c r="SZI15" s="98"/>
      <c r="SZJ15" s="97"/>
      <c r="SZK15" s="95"/>
      <c r="SZL15" s="96"/>
      <c r="SZM15" s="97"/>
      <c r="SZN15" s="98"/>
      <c r="SZO15" s="97"/>
      <c r="SZP15" s="95"/>
      <c r="SZQ15" s="96"/>
      <c r="SZR15" s="97"/>
      <c r="SZS15" s="98"/>
      <c r="SZT15" s="97"/>
      <c r="SZU15" s="95"/>
      <c r="SZV15" s="96"/>
      <c r="SZW15" s="97"/>
      <c r="SZX15" s="98"/>
      <c r="SZY15" s="97"/>
      <c r="SZZ15" s="95"/>
      <c r="TAA15" s="96"/>
      <c r="TAB15" s="97"/>
      <c r="TAC15" s="98"/>
      <c r="TAD15" s="97"/>
      <c r="TAE15" s="95"/>
      <c r="TAF15" s="96"/>
      <c r="TAG15" s="97"/>
      <c r="TAH15" s="98"/>
      <c r="TAI15" s="97"/>
      <c r="TAJ15" s="95"/>
      <c r="TAK15" s="96"/>
      <c r="TAL15" s="97"/>
      <c r="TAM15" s="98"/>
      <c r="TAN15" s="97"/>
      <c r="TAO15" s="95"/>
      <c r="TAP15" s="96"/>
      <c r="TAQ15" s="97"/>
      <c r="TAR15" s="98"/>
      <c r="TAS15" s="97"/>
      <c r="TAT15" s="95"/>
      <c r="TAU15" s="96"/>
      <c r="TAV15" s="97"/>
      <c r="TAW15" s="98"/>
      <c r="TAX15" s="97"/>
      <c r="TAY15" s="95"/>
      <c r="TAZ15" s="96"/>
      <c r="TBA15" s="97"/>
      <c r="TBB15" s="98"/>
      <c r="TBC15" s="97"/>
      <c r="TBD15" s="95"/>
      <c r="TBE15" s="96"/>
      <c r="TBF15" s="97"/>
      <c r="TBG15" s="98"/>
      <c r="TBH15" s="97"/>
      <c r="TBI15" s="95"/>
      <c r="TBJ15" s="96"/>
      <c r="TBK15" s="97"/>
      <c r="TBL15" s="98"/>
      <c r="TBM15" s="97"/>
      <c r="TBN15" s="95"/>
      <c r="TBO15" s="96"/>
      <c r="TBP15" s="97"/>
      <c r="TBQ15" s="98"/>
      <c r="TBR15" s="97"/>
      <c r="TBS15" s="95"/>
      <c r="TBT15" s="96"/>
      <c r="TBU15" s="97"/>
      <c r="TBV15" s="98"/>
      <c r="TBW15" s="97"/>
      <c r="TBX15" s="95"/>
      <c r="TBY15" s="96"/>
      <c r="TBZ15" s="97"/>
      <c r="TCA15" s="98"/>
      <c r="TCB15" s="97"/>
      <c r="TCC15" s="95"/>
      <c r="TCD15" s="96"/>
      <c r="TCE15" s="97"/>
      <c r="TCF15" s="98"/>
      <c r="TCG15" s="97"/>
      <c r="TCH15" s="95"/>
      <c r="TCI15" s="96"/>
      <c r="TCJ15" s="97"/>
      <c r="TCK15" s="98"/>
      <c r="TCL15" s="97"/>
      <c r="TCM15" s="95"/>
      <c r="TCN15" s="96"/>
      <c r="TCO15" s="97"/>
      <c r="TCP15" s="98"/>
      <c r="TCQ15" s="97"/>
      <c r="TCR15" s="95"/>
      <c r="TCS15" s="96"/>
      <c r="TCT15" s="97"/>
      <c r="TCU15" s="98"/>
      <c r="TCV15" s="97"/>
      <c r="TCW15" s="95"/>
      <c r="TCX15" s="96"/>
      <c r="TCY15" s="97"/>
      <c r="TCZ15" s="98"/>
      <c r="TDA15" s="97"/>
      <c r="TDB15" s="95"/>
      <c r="TDC15" s="96"/>
      <c r="TDD15" s="97"/>
      <c r="TDE15" s="98"/>
      <c r="TDF15" s="97"/>
      <c r="TDG15" s="95"/>
      <c r="TDH15" s="96"/>
      <c r="TDI15" s="97"/>
      <c r="TDJ15" s="98"/>
      <c r="TDK15" s="97"/>
      <c r="TDL15" s="95"/>
      <c r="TDM15" s="96"/>
      <c r="TDN15" s="97"/>
      <c r="TDO15" s="98"/>
      <c r="TDP15" s="97"/>
      <c r="TDQ15" s="95"/>
      <c r="TDR15" s="96"/>
      <c r="TDS15" s="97"/>
      <c r="TDT15" s="98"/>
      <c r="TDU15" s="97"/>
      <c r="TDV15" s="95"/>
      <c r="TDW15" s="96"/>
      <c r="TDX15" s="97"/>
      <c r="TDY15" s="98"/>
      <c r="TDZ15" s="97"/>
      <c r="TEA15" s="95"/>
      <c r="TEB15" s="96"/>
      <c r="TEC15" s="97"/>
      <c r="TED15" s="98"/>
      <c r="TEE15" s="97"/>
      <c r="TEF15" s="95"/>
      <c r="TEG15" s="96"/>
      <c r="TEH15" s="97"/>
      <c r="TEI15" s="98"/>
      <c r="TEJ15" s="97"/>
      <c r="TEK15" s="95"/>
      <c r="TEL15" s="96"/>
      <c r="TEM15" s="97"/>
      <c r="TEN15" s="98"/>
      <c r="TEO15" s="97"/>
      <c r="TEP15" s="95"/>
      <c r="TEQ15" s="96"/>
      <c r="TER15" s="97"/>
      <c r="TES15" s="98"/>
      <c r="TET15" s="97"/>
      <c r="TEU15" s="95"/>
      <c r="TEV15" s="96"/>
      <c r="TEW15" s="97"/>
      <c r="TEX15" s="98"/>
      <c r="TEY15" s="97"/>
      <c r="TEZ15" s="95"/>
      <c r="TFA15" s="96"/>
      <c r="TFB15" s="97"/>
      <c r="TFC15" s="98"/>
      <c r="TFD15" s="97"/>
      <c r="TFE15" s="95"/>
      <c r="TFF15" s="96"/>
      <c r="TFG15" s="97"/>
      <c r="TFH15" s="98"/>
      <c r="TFI15" s="97"/>
      <c r="TFJ15" s="95"/>
      <c r="TFK15" s="96"/>
      <c r="TFL15" s="97"/>
      <c r="TFM15" s="98"/>
      <c r="TFN15" s="97"/>
      <c r="TFO15" s="95"/>
      <c r="TFP15" s="96"/>
      <c r="TFQ15" s="97"/>
      <c r="TFR15" s="98"/>
      <c r="TFS15" s="97"/>
      <c r="TFT15" s="95"/>
      <c r="TFU15" s="96"/>
      <c r="TFV15" s="97"/>
      <c r="TFW15" s="98"/>
      <c r="TFX15" s="97"/>
      <c r="TFY15" s="95"/>
      <c r="TFZ15" s="96"/>
      <c r="TGA15" s="97"/>
      <c r="TGB15" s="98"/>
      <c r="TGC15" s="97"/>
      <c r="TGD15" s="95"/>
      <c r="TGE15" s="96"/>
      <c r="TGF15" s="97"/>
      <c r="TGG15" s="98"/>
      <c r="TGH15" s="97"/>
      <c r="TGI15" s="95"/>
      <c r="TGJ15" s="96"/>
      <c r="TGK15" s="97"/>
      <c r="TGL15" s="98"/>
      <c r="TGM15" s="97"/>
      <c r="TGN15" s="95"/>
      <c r="TGO15" s="96"/>
      <c r="TGP15" s="97"/>
      <c r="TGQ15" s="98"/>
      <c r="TGR15" s="97"/>
      <c r="TGS15" s="95"/>
      <c r="TGT15" s="96"/>
      <c r="TGU15" s="97"/>
      <c r="TGV15" s="98"/>
      <c r="TGW15" s="97"/>
      <c r="TGX15" s="95"/>
      <c r="TGY15" s="96"/>
      <c r="TGZ15" s="97"/>
      <c r="THA15" s="98"/>
      <c r="THB15" s="97"/>
      <c r="THC15" s="95"/>
      <c r="THD15" s="96"/>
      <c r="THE15" s="97"/>
      <c r="THF15" s="98"/>
      <c r="THG15" s="97"/>
      <c r="THH15" s="95"/>
      <c r="THI15" s="96"/>
      <c r="THJ15" s="97"/>
      <c r="THK15" s="98"/>
      <c r="THL15" s="97"/>
      <c r="THM15" s="95"/>
      <c r="THN15" s="96"/>
      <c r="THO15" s="97"/>
      <c r="THP15" s="98"/>
      <c r="THQ15" s="97"/>
      <c r="THR15" s="95"/>
      <c r="THS15" s="96"/>
      <c r="THT15" s="97"/>
      <c r="THU15" s="98"/>
      <c r="THV15" s="97"/>
      <c r="THW15" s="95"/>
      <c r="THX15" s="96"/>
      <c r="THY15" s="97"/>
      <c r="THZ15" s="98"/>
      <c r="TIA15" s="97"/>
      <c r="TIB15" s="95"/>
      <c r="TIC15" s="96"/>
      <c r="TID15" s="97"/>
      <c r="TIE15" s="98"/>
      <c r="TIF15" s="97"/>
      <c r="TIG15" s="95"/>
      <c r="TIH15" s="96"/>
      <c r="TII15" s="97"/>
      <c r="TIJ15" s="98"/>
      <c r="TIK15" s="97"/>
      <c r="TIL15" s="95"/>
      <c r="TIM15" s="96"/>
      <c r="TIN15" s="97"/>
      <c r="TIO15" s="98"/>
      <c r="TIP15" s="97"/>
      <c r="TIQ15" s="95"/>
      <c r="TIR15" s="96"/>
      <c r="TIS15" s="97"/>
      <c r="TIT15" s="98"/>
      <c r="TIU15" s="97"/>
      <c r="TIV15" s="95"/>
      <c r="TIW15" s="96"/>
      <c r="TIX15" s="97"/>
      <c r="TIY15" s="98"/>
      <c r="TIZ15" s="97"/>
      <c r="TJA15" s="95"/>
      <c r="TJB15" s="96"/>
      <c r="TJC15" s="97"/>
      <c r="TJD15" s="98"/>
      <c r="TJE15" s="97"/>
      <c r="TJF15" s="95"/>
      <c r="TJG15" s="96"/>
      <c r="TJH15" s="97"/>
      <c r="TJI15" s="98"/>
      <c r="TJJ15" s="97"/>
      <c r="TJK15" s="95"/>
      <c r="TJL15" s="96"/>
      <c r="TJM15" s="97"/>
      <c r="TJN15" s="98"/>
      <c r="TJO15" s="97"/>
      <c r="TJP15" s="95"/>
      <c r="TJQ15" s="96"/>
      <c r="TJR15" s="97"/>
      <c r="TJS15" s="98"/>
      <c r="TJT15" s="97"/>
      <c r="TJU15" s="95"/>
      <c r="TJV15" s="96"/>
      <c r="TJW15" s="97"/>
      <c r="TJX15" s="98"/>
      <c r="TJY15" s="97"/>
      <c r="TJZ15" s="95"/>
      <c r="TKA15" s="96"/>
      <c r="TKB15" s="97"/>
      <c r="TKC15" s="98"/>
      <c r="TKD15" s="97"/>
      <c r="TKE15" s="95"/>
      <c r="TKF15" s="96"/>
      <c r="TKG15" s="97"/>
      <c r="TKH15" s="98"/>
      <c r="TKI15" s="97"/>
      <c r="TKJ15" s="95"/>
      <c r="TKK15" s="96"/>
      <c r="TKL15" s="97"/>
      <c r="TKM15" s="98"/>
      <c r="TKN15" s="97"/>
      <c r="TKO15" s="95"/>
      <c r="TKP15" s="96"/>
      <c r="TKQ15" s="97"/>
      <c r="TKR15" s="98"/>
      <c r="TKS15" s="97"/>
      <c r="TKT15" s="95"/>
      <c r="TKU15" s="96"/>
      <c r="TKV15" s="97"/>
      <c r="TKW15" s="98"/>
      <c r="TKX15" s="97"/>
      <c r="TKY15" s="95"/>
      <c r="TKZ15" s="96"/>
      <c r="TLA15" s="97"/>
      <c r="TLB15" s="98"/>
      <c r="TLC15" s="97"/>
      <c r="TLD15" s="95"/>
      <c r="TLE15" s="96"/>
      <c r="TLF15" s="97"/>
      <c r="TLG15" s="98"/>
      <c r="TLH15" s="97"/>
      <c r="TLI15" s="95"/>
      <c r="TLJ15" s="96"/>
      <c r="TLK15" s="97"/>
      <c r="TLL15" s="98"/>
      <c r="TLM15" s="97"/>
      <c r="TLN15" s="95"/>
      <c r="TLO15" s="96"/>
      <c r="TLP15" s="97"/>
      <c r="TLQ15" s="98"/>
      <c r="TLR15" s="97"/>
      <c r="TLS15" s="95"/>
      <c r="TLT15" s="96"/>
      <c r="TLU15" s="97"/>
      <c r="TLV15" s="98"/>
      <c r="TLW15" s="97"/>
      <c r="TLX15" s="95"/>
      <c r="TLY15" s="96"/>
      <c r="TLZ15" s="97"/>
      <c r="TMA15" s="98"/>
      <c r="TMB15" s="97"/>
      <c r="TMC15" s="95"/>
      <c r="TMD15" s="96"/>
      <c r="TME15" s="97"/>
      <c r="TMF15" s="98"/>
      <c r="TMG15" s="97"/>
      <c r="TMH15" s="95"/>
      <c r="TMI15" s="96"/>
      <c r="TMJ15" s="97"/>
      <c r="TMK15" s="98"/>
      <c r="TML15" s="97"/>
      <c r="TMM15" s="95"/>
      <c r="TMN15" s="96"/>
      <c r="TMO15" s="97"/>
      <c r="TMP15" s="98"/>
      <c r="TMQ15" s="97"/>
      <c r="TMR15" s="95"/>
      <c r="TMS15" s="96"/>
      <c r="TMT15" s="97"/>
      <c r="TMU15" s="98"/>
      <c r="TMV15" s="97"/>
      <c r="TMW15" s="95"/>
      <c r="TMX15" s="96"/>
      <c r="TMY15" s="97"/>
      <c r="TMZ15" s="98"/>
      <c r="TNA15" s="97"/>
      <c r="TNB15" s="95"/>
      <c r="TNC15" s="96"/>
      <c r="TND15" s="97"/>
      <c r="TNE15" s="98"/>
      <c r="TNF15" s="97"/>
      <c r="TNG15" s="95"/>
      <c r="TNH15" s="96"/>
      <c r="TNI15" s="97"/>
      <c r="TNJ15" s="98"/>
      <c r="TNK15" s="97"/>
      <c r="TNL15" s="95"/>
      <c r="TNM15" s="96"/>
      <c r="TNN15" s="97"/>
      <c r="TNO15" s="98"/>
      <c r="TNP15" s="97"/>
      <c r="TNQ15" s="95"/>
      <c r="TNR15" s="96"/>
      <c r="TNS15" s="97"/>
      <c r="TNT15" s="98"/>
      <c r="TNU15" s="97"/>
      <c r="TNV15" s="95"/>
      <c r="TNW15" s="96"/>
      <c r="TNX15" s="97"/>
      <c r="TNY15" s="98"/>
      <c r="TNZ15" s="97"/>
      <c r="TOA15" s="95"/>
      <c r="TOB15" s="96"/>
      <c r="TOC15" s="97"/>
      <c r="TOD15" s="98"/>
      <c r="TOE15" s="97"/>
      <c r="TOF15" s="95"/>
      <c r="TOG15" s="96"/>
      <c r="TOH15" s="97"/>
      <c r="TOI15" s="98"/>
      <c r="TOJ15" s="97"/>
      <c r="TOK15" s="95"/>
      <c r="TOL15" s="96"/>
      <c r="TOM15" s="97"/>
      <c r="TON15" s="98"/>
      <c r="TOO15" s="97"/>
      <c r="TOP15" s="95"/>
      <c r="TOQ15" s="96"/>
      <c r="TOR15" s="97"/>
      <c r="TOS15" s="98"/>
      <c r="TOT15" s="97"/>
      <c r="TOU15" s="95"/>
      <c r="TOV15" s="96"/>
      <c r="TOW15" s="97"/>
      <c r="TOX15" s="98"/>
      <c r="TOY15" s="97"/>
      <c r="TOZ15" s="95"/>
      <c r="TPA15" s="96"/>
      <c r="TPB15" s="97"/>
      <c r="TPC15" s="98"/>
      <c r="TPD15" s="97"/>
      <c r="TPE15" s="95"/>
      <c r="TPF15" s="96"/>
      <c r="TPG15" s="97"/>
      <c r="TPH15" s="98"/>
      <c r="TPI15" s="97"/>
      <c r="TPJ15" s="95"/>
      <c r="TPK15" s="96"/>
      <c r="TPL15" s="97"/>
      <c r="TPM15" s="98"/>
      <c r="TPN15" s="97"/>
      <c r="TPO15" s="95"/>
      <c r="TPP15" s="96"/>
      <c r="TPQ15" s="97"/>
      <c r="TPR15" s="98"/>
      <c r="TPS15" s="97"/>
      <c r="TPT15" s="95"/>
      <c r="TPU15" s="96"/>
      <c r="TPV15" s="97"/>
      <c r="TPW15" s="98"/>
      <c r="TPX15" s="97"/>
      <c r="TPY15" s="95"/>
      <c r="TPZ15" s="96"/>
      <c r="TQA15" s="97"/>
      <c r="TQB15" s="98"/>
      <c r="TQC15" s="97"/>
      <c r="TQD15" s="95"/>
      <c r="TQE15" s="96"/>
      <c r="TQF15" s="97"/>
      <c r="TQG15" s="98"/>
      <c r="TQH15" s="97"/>
      <c r="TQI15" s="95"/>
      <c r="TQJ15" s="96"/>
      <c r="TQK15" s="97"/>
      <c r="TQL15" s="98"/>
      <c r="TQM15" s="97"/>
      <c r="TQN15" s="95"/>
      <c r="TQO15" s="96"/>
      <c r="TQP15" s="97"/>
      <c r="TQQ15" s="98"/>
      <c r="TQR15" s="97"/>
      <c r="TQS15" s="95"/>
      <c r="TQT15" s="96"/>
      <c r="TQU15" s="97"/>
      <c r="TQV15" s="98"/>
      <c r="TQW15" s="97"/>
      <c r="TQX15" s="95"/>
      <c r="TQY15" s="96"/>
      <c r="TQZ15" s="97"/>
      <c r="TRA15" s="98"/>
      <c r="TRB15" s="97"/>
      <c r="TRC15" s="95"/>
      <c r="TRD15" s="96"/>
      <c r="TRE15" s="97"/>
      <c r="TRF15" s="98"/>
      <c r="TRG15" s="97"/>
      <c r="TRH15" s="95"/>
      <c r="TRI15" s="96"/>
      <c r="TRJ15" s="97"/>
      <c r="TRK15" s="98"/>
      <c r="TRL15" s="97"/>
      <c r="TRM15" s="95"/>
      <c r="TRN15" s="96"/>
      <c r="TRO15" s="97"/>
      <c r="TRP15" s="98"/>
      <c r="TRQ15" s="97"/>
      <c r="TRR15" s="95"/>
      <c r="TRS15" s="96"/>
      <c r="TRT15" s="97"/>
      <c r="TRU15" s="98"/>
      <c r="TRV15" s="97"/>
      <c r="TRW15" s="95"/>
      <c r="TRX15" s="96"/>
      <c r="TRY15" s="97"/>
      <c r="TRZ15" s="98"/>
      <c r="TSA15" s="97"/>
      <c r="TSB15" s="95"/>
      <c r="TSC15" s="96"/>
      <c r="TSD15" s="97"/>
      <c r="TSE15" s="98"/>
      <c r="TSF15" s="97"/>
      <c r="TSG15" s="95"/>
      <c r="TSH15" s="96"/>
      <c r="TSI15" s="97"/>
      <c r="TSJ15" s="98"/>
      <c r="TSK15" s="97"/>
      <c r="TSL15" s="95"/>
      <c r="TSM15" s="96"/>
      <c r="TSN15" s="97"/>
      <c r="TSO15" s="98"/>
      <c r="TSP15" s="97"/>
      <c r="TSQ15" s="95"/>
      <c r="TSR15" s="96"/>
      <c r="TSS15" s="97"/>
      <c r="TST15" s="98"/>
      <c r="TSU15" s="97"/>
      <c r="TSV15" s="95"/>
      <c r="TSW15" s="96"/>
      <c r="TSX15" s="97"/>
      <c r="TSY15" s="98"/>
      <c r="TSZ15" s="97"/>
      <c r="TTA15" s="95"/>
      <c r="TTB15" s="96"/>
      <c r="TTC15" s="97"/>
      <c r="TTD15" s="98"/>
      <c r="TTE15" s="97"/>
      <c r="TTF15" s="95"/>
      <c r="TTG15" s="96"/>
      <c r="TTH15" s="97"/>
      <c r="TTI15" s="98"/>
      <c r="TTJ15" s="97"/>
      <c r="TTK15" s="95"/>
      <c r="TTL15" s="96"/>
      <c r="TTM15" s="97"/>
      <c r="TTN15" s="98"/>
      <c r="TTO15" s="97"/>
      <c r="TTP15" s="95"/>
      <c r="TTQ15" s="96"/>
      <c r="TTR15" s="97"/>
      <c r="TTS15" s="98"/>
      <c r="TTT15" s="97"/>
      <c r="TTU15" s="95"/>
      <c r="TTV15" s="96"/>
      <c r="TTW15" s="97"/>
      <c r="TTX15" s="98"/>
      <c r="TTY15" s="97"/>
      <c r="TTZ15" s="95"/>
      <c r="TUA15" s="96"/>
      <c r="TUB15" s="97"/>
      <c r="TUC15" s="98"/>
      <c r="TUD15" s="97"/>
      <c r="TUE15" s="95"/>
      <c r="TUF15" s="96"/>
      <c r="TUG15" s="97"/>
      <c r="TUH15" s="98"/>
      <c r="TUI15" s="97"/>
      <c r="TUJ15" s="95"/>
      <c r="TUK15" s="96"/>
      <c r="TUL15" s="97"/>
      <c r="TUM15" s="98"/>
      <c r="TUN15" s="97"/>
      <c r="TUO15" s="95"/>
      <c r="TUP15" s="96"/>
      <c r="TUQ15" s="97"/>
      <c r="TUR15" s="98"/>
      <c r="TUS15" s="97"/>
      <c r="TUT15" s="95"/>
      <c r="TUU15" s="96"/>
      <c r="TUV15" s="97"/>
      <c r="TUW15" s="98"/>
      <c r="TUX15" s="97"/>
      <c r="TUY15" s="95"/>
      <c r="TUZ15" s="96"/>
      <c r="TVA15" s="97"/>
      <c r="TVB15" s="98"/>
      <c r="TVC15" s="97"/>
      <c r="TVD15" s="95"/>
      <c r="TVE15" s="96"/>
      <c r="TVF15" s="97"/>
      <c r="TVG15" s="98"/>
      <c r="TVH15" s="97"/>
      <c r="TVI15" s="95"/>
      <c r="TVJ15" s="96"/>
      <c r="TVK15" s="97"/>
      <c r="TVL15" s="98"/>
      <c r="TVM15" s="97"/>
      <c r="TVN15" s="95"/>
      <c r="TVO15" s="96"/>
      <c r="TVP15" s="97"/>
      <c r="TVQ15" s="98"/>
      <c r="TVR15" s="97"/>
      <c r="TVS15" s="95"/>
      <c r="TVT15" s="96"/>
      <c r="TVU15" s="97"/>
      <c r="TVV15" s="98"/>
      <c r="TVW15" s="97"/>
      <c r="TVX15" s="95"/>
      <c r="TVY15" s="96"/>
      <c r="TVZ15" s="97"/>
      <c r="TWA15" s="98"/>
      <c r="TWB15" s="97"/>
      <c r="TWC15" s="95"/>
      <c r="TWD15" s="96"/>
      <c r="TWE15" s="97"/>
      <c r="TWF15" s="98"/>
      <c r="TWG15" s="97"/>
      <c r="TWH15" s="95"/>
      <c r="TWI15" s="96"/>
      <c r="TWJ15" s="97"/>
      <c r="TWK15" s="98"/>
      <c r="TWL15" s="97"/>
      <c r="TWM15" s="95"/>
      <c r="TWN15" s="96"/>
      <c r="TWO15" s="97"/>
      <c r="TWP15" s="98"/>
      <c r="TWQ15" s="97"/>
      <c r="TWR15" s="95"/>
      <c r="TWS15" s="96"/>
      <c r="TWT15" s="97"/>
      <c r="TWU15" s="98"/>
      <c r="TWV15" s="97"/>
      <c r="TWW15" s="95"/>
      <c r="TWX15" s="96"/>
      <c r="TWY15" s="97"/>
      <c r="TWZ15" s="98"/>
      <c r="TXA15" s="97"/>
      <c r="TXB15" s="95"/>
      <c r="TXC15" s="96"/>
      <c r="TXD15" s="97"/>
      <c r="TXE15" s="98"/>
      <c r="TXF15" s="97"/>
      <c r="TXG15" s="95"/>
      <c r="TXH15" s="96"/>
      <c r="TXI15" s="97"/>
      <c r="TXJ15" s="98"/>
      <c r="TXK15" s="97"/>
      <c r="TXL15" s="95"/>
      <c r="TXM15" s="96"/>
      <c r="TXN15" s="97"/>
      <c r="TXO15" s="98"/>
      <c r="TXP15" s="97"/>
      <c r="TXQ15" s="95"/>
      <c r="TXR15" s="96"/>
      <c r="TXS15" s="97"/>
      <c r="TXT15" s="98"/>
      <c r="TXU15" s="97"/>
      <c r="TXV15" s="95"/>
      <c r="TXW15" s="96"/>
      <c r="TXX15" s="97"/>
      <c r="TXY15" s="98"/>
      <c r="TXZ15" s="97"/>
      <c r="TYA15" s="95"/>
      <c r="TYB15" s="96"/>
      <c r="TYC15" s="97"/>
      <c r="TYD15" s="98"/>
      <c r="TYE15" s="97"/>
      <c r="TYF15" s="95"/>
      <c r="TYG15" s="96"/>
      <c r="TYH15" s="97"/>
      <c r="TYI15" s="98"/>
      <c r="TYJ15" s="97"/>
      <c r="TYK15" s="95"/>
      <c r="TYL15" s="96"/>
      <c r="TYM15" s="97"/>
      <c r="TYN15" s="98"/>
      <c r="TYO15" s="97"/>
      <c r="TYP15" s="95"/>
      <c r="TYQ15" s="96"/>
      <c r="TYR15" s="97"/>
      <c r="TYS15" s="98"/>
      <c r="TYT15" s="97"/>
      <c r="TYU15" s="95"/>
      <c r="TYV15" s="96"/>
      <c r="TYW15" s="97"/>
      <c r="TYX15" s="98"/>
      <c r="TYY15" s="97"/>
      <c r="TYZ15" s="95"/>
      <c r="TZA15" s="96"/>
      <c r="TZB15" s="97"/>
      <c r="TZC15" s="98"/>
      <c r="TZD15" s="97"/>
      <c r="TZE15" s="95"/>
      <c r="TZF15" s="96"/>
      <c r="TZG15" s="97"/>
      <c r="TZH15" s="98"/>
      <c r="TZI15" s="97"/>
      <c r="TZJ15" s="95"/>
      <c r="TZK15" s="96"/>
      <c r="TZL15" s="97"/>
      <c r="TZM15" s="98"/>
      <c r="TZN15" s="97"/>
      <c r="TZO15" s="95"/>
      <c r="TZP15" s="96"/>
      <c r="TZQ15" s="97"/>
      <c r="TZR15" s="98"/>
      <c r="TZS15" s="97"/>
      <c r="TZT15" s="95"/>
      <c r="TZU15" s="96"/>
      <c r="TZV15" s="97"/>
      <c r="TZW15" s="98"/>
      <c r="TZX15" s="97"/>
      <c r="TZY15" s="95"/>
      <c r="TZZ15" s="96"/>
      <c r="UAA15" s="97"/>
      <c r="UAB15" s="98"/>
      <c r="UAC15" s="97"/>
      <c r="UAD15" s="95"/>
      <c r="UAE15" s="96"/>
      <c r="UAF15" s="97"/>
      <c r="UAG15" s="98"/>
      <c r="UAH15" s="97"/>
      <c r="UAI15" s="95"/>
      <c r="UAJ15" s="96"/>
      <c r="UAK15" s="97"/>
      <c r="UAL15" s="98"/>
      <c r="UAM15" s="97"/>
      <c r="UAN15" s="95"/>
      <c r="UAO15" s="96"/>
      <c r="UAP15" s="97"/>
      <c r="UAQ15" s="98"/>
      <c r="UAR15" s="97"/>
      <c r="UAS15" s="95"/>
      <c r="UAT15" s="96"/>
      <c r="UAU15" s="97"/>
      <c r="UAV15" s="98"/>
      <c r="UAW15" s="97"/>
      <c r="UAX15" s="95"/>
      <c r="UAY15" s="96"/>
      <c r="UAZ15" s="97"/>
      <c r="UBA15" s="98"/>
      <c r="UBB15" s="97"/>
      <c r="UBC15" s="95"/>
      <c r="UBD15" s="96"/>
      <c r="UBE15" s="97"/>
      <c r="UBF15" s="98"/>
      <c r="UBG15" s="97"/>
      <c r="UBH15" s="95"/>
      <c r="UBI15" s="96"/>
      <c r="UBJ15" s="97"/>
      <c r="UBK15" s="98"/>
      <c r="UBL15" s="97"/>
      <c r="UBM15" s="95"/>
      <c r="UBN15" s="96"/>
      <c r="UBO15" s="97"/>
      <c r="UBP15" s="98"/>
      <c r="UBQ15" s="97"/>
      <c r="UBR15" s="95"/>
      <c r="UBS15" s="96"/>
      <c r="UBT15" s="97"/>
      <c r="UBU15" s="98"/>
      <c r="UBV15" s="97"/>
      <c r="UBW15" s="95"/>
      <c r="UBX15" s="96"/>
      <c r="UBY15" s="97"/>
      <c r="UBZ15" s="98"/>
      <c r="UCA15" s="97"/>
      <c r="UCB15" s="95"/>
      <c r="UCC15" s="96"/>
      <c r="UCD15" s="97"/>
      <c r="UCE15" s="98"/>
      <c r="UCF15" s="97"/>
      <c r="UCG15" s="95"/>
      <c r="UCH15" s="96"/>
      <c r="UCI15" s="97"/>
      <c r="UCJ15" s="98"/>
      <c r="UCK15" s="97"/>
      <c r="UCL15" s="95"/>
      <c r="UCM15" s="96"/>
      <c r="UCN15" s="97"/>
      <c r="UCO15" s="98"/>
      <c r="UCP15" s="97"/>
      <c r="UCQ15" s="95"/>
      <c r="UCR15" s="96"/>
      <c r="UCS15" s="97"/>
      <c r="UCT15" s="98"/>
      <c r="UCU15" s="97"/>
      <c r="UCV15" s="95"/>
      <c r="UCW15" s="96"/>
      <c r="UCX15" s="97"/>
      <c r="UCY15" s="98"/>
      <c r="UCZ15" s="97"/>
      <c r="UDA15" s="95"/>
      <c r="UDB15" s="96"/>
      <c r="UDC15" s="97"/>
      <c r="UDD15" s="98"/>
      <c r="UDE15" s="97"/>
      <c r="UDF15" s="95"/>
      <c r="UDG15" s="96"/>
      <c r="UDH15" s="97"/>
      <c r="UDI15" s="98"/>
      <c r="UDJ15" s="97"/>
      <c r="UDK15" s="95"/>
      <c r="UDL15" s="96"/>
      <c r="UDM15" s="97"/>
      <c r="UDN15" s="98"/>
      <c r="UDO15" s="97"/>
      <c r="UDP15" s="95"/>
      <c r="UDQ15" s="96"/>
      <c r="UDR15" s="97"/>
      <c r="UDS15" s="98"/>
      <c r="UDT15" s="97"/>
      <c r="UDU15" s="95"/>
      <c r="UDV15" s="96"/>
      <c r="UDW15" s="97"/>
      <c r="UDX15" s="98"/>
      <c r="UDY15" s="97"/>
      <c r="UDZ15" s="95"/>
      <c r="UEA15" s="96"/>
      <c r="UEB15" s="97"/>
      <c r="UEC15" s="98"/>
      <c r="UED15" s="97"/>
      <c r="UEE15" s="95"/>
      <c r="UEF15" s="96"/>
      <c r="UEG15" s="97"/>
      <c r="UEH15" s="98"/>
      <c r="UEI15" s="97"/>
      <c r="UEJ15" s="95"/>
      <c r="UEK15" s="96"/>
      <c r="UEL15" s="97"/>
      <c r="UEM15" s="98"/>
      <c r="UEN15" s="97"/>
      <c r="UEO15" s="95"/>
      <c r="UEP15" s="96"/>
      <c r="UEQ15" s="97"/>
      <c r="UER15" s="98"/>
      <c r="UES15" s="97"/>
      <c r="UET15" s="95"/>
      <c r="UEU15" s="96"/>
      <c r="UEV15" s="97"/>
      <c r="UEW15" s="98"/>
      <c r="UEX15" s="97"/>
      <c r="UEY15" s="95"/>
      <c r="UEZ15" s="96"/>
      <c r="UFA15" s="97"/>
      <c r="UFB15" s="98"/>
      <c r="UFC15" s="97"/>
      <c r="UFD15" s="95"/>
      <c r="UFE15" s="96"/>
      <c r="UFF15" s="97"/>
      <c r="UFG15" s="98"/>
      <c r="UFH15" s="97"/>
      <c r="UFI15" s="95"/>
      <c r="UFJ15" s="96"/>
      <c r="UFK15" s="97"/>
      <c r="UFL15" s="98"/>
      <c r="UFM15" s="97"/>
      <c r="UFN15" s="95"/>
      <c r="UFO15" s="96"/>
      <c r="UFP15" s="97"/>
      <c r="UFQ15" s="98"/>
      <c r="UFR15" s="97"/>
      <c r="UFS15" s="95"/>
      <c r="UFT15" s="96"/>
      <c r="UFU15" s="97"/>
      <c r="UFV15" s="98"/>
      <c r="UFW15" s="97"/>
      <c r="UFX15" s="95"/>
      <c r="UFY15" s="96"/>
      <c r="UFZ15" s="97"/>
      <c r="UGA15" s="98"/>
      <c r="UGB15" s="97"/>
      <c r="UGC15" s="95"/>
      <c r="UGD15" s="96"/>
      <c r="UGE15" s="97"/>
      <c r="UGF15" s="98"/>
      <c r="UGG15" s="97"/>
      <c r="UGH15" s="95"/>
      <c r="UGI15" s="96"/>
      <c r="UGJ15" s="97"/>
      <c r="UGK15" s="98"/>
      <c r="UGL15" s="97"/>
      <c r="UGM15" s="95"/>
      <c r="UGN15" s="96"/>
      <c r="UGO15" s="97"/>
      <c r="UGP15" s="98"/>
      <c r="UGQ15" s="97"/>
      <c r="UGR15" s="95"/>
      <c r="UGS15" s="96"/>
      <c r="UGT15" s="97"/>
      <c r="UGU15" s="98"/>
      <c r="UGV15" s="97"/>
      <c r="UGW15" s="95"/>
      <c r="UGX15" s="96"/>
      <c r="UGY15" s="97"/>
      <c r="UGZ15" s="98"/>
      <c r="UHA15" s="97"/>
      <c r="UHB15" s="95"/>
      <c r="UHC15" s="96"/>
      <c r="UHD15" s="97"/>
      <c r="UHE15" s="98"/>
      <c r="UHF15" s="97"/>
      <c r="UHG15" s="95"/>
      <c r="UHH15" s="96"/>
      <c r="UHI15" s="97"/>
      <c r="UHJ15" s="98"/>
      <c r="UHK15" s="97"/>
      <c r="UHL15" s="95"/>
      <c r="UHM15" s="96"/>
      <c r="UHN15" s="97"/>
      <c r="UHO15" s="98"/>
      <c r="UHP15" s="97"/>
      <c r="UHQ15" s="95"/>
      <c r="UHR15" s="96"/>
      <c r="UHS15" s="97"/>
      <c r="UHT15" s="98"/>
      <c r="UHU15" s="97"/>
      <c r="UHV15" s="95"/>
      <c r="UHW15" s="96"/>
      <c r="UHX15" s="97"/>
      <c r="UHY15" s="98"/>
      <c r="UHZ15" s="97"/>
      <c r="UIA15" s="95"/>
      <c r="UIB15" s="96"/>
      <c r="UIC15" s="97"/>
      <c r="UID15" s="98"/>
      <c r="UIE15" s="97"/>
      <c r="UIF15" s="95"/>
      <c r="UIG15" s="96"/>
      <c r="UIH15" s="97"/>
      <c r="UII15" s="98"/>
      <c r="UIJ15" s="97"/>
      <c r="UIK15" s="95"/>
      <c r="UIL15" s="96"/>
      <c r="UIM15" s="97"/>
      <c r="UIN15" s="98"/>
      <c r="UIO15" s="97"/>
      <c r="UIP15" s="95"/>
      <c r="UIQ15" s="96"/>
      <c r="UIR15" s="97"/>
      <c r="UIS15" s="98"/>
      <c r="UIT15" s="97"/>
      <c r="UIU15" s="95"/>
      <c r="UIV15" s="96"/>
      <c r="UIW15" s="97"/>
      <c r="UIX15" s="98"/>
      <c r="UIY15" s="97"/>
      <c r="UIZ15" s="95"/>
      <c r="UJA15" s="96"/>
      <c r="UJB15" s="97"/>
      <c r="UJC15" s="98"/>
      <c r="UJD15" s="97"/>
      <c r="UJE15" s="95"/>
      <c r="UJF15" s="96"/>
      <c r="UJG15" s="97"/>
      <c r="UJH15" s="98"/>
      <c r="UJI15" s="97"/>
      <c r="UJJ15" s="95"/>
      <c r="UJK15" s="96"/>
      <c r="UJL15" s="97"/>
      <c r="UJM15" s="98"/>
      <c r="UJN15" s="97"/>
      <c r="UJO15" s="95"/>
      <c r="UJP15" s="96"/>
      <c r="UJQ15" s="97"/>
      <c r="UJR15" s="98"/>
      <c r="UJS15" s="97"/>
      <c r="UJT15" s="95"/>
      <c r="UJU15" s="96"/>
      <c r="UJV15" s="97"/>
      <c r="UJW15" s="98"/>
      <c r="UJX15" s="97"/>
      <c r="UJY15" s="95"/>
      <c r="UJZ15" s="96"/>
      <c r="UKA15" s="97"/>
      <c r="UKB15" s="98"/>
      <c r="UKC15" s="97"/>
      <c r="UKD15" s="95"/>
      <c r="UKE15" s="96"/>
      <c r="UKF15" s="97"/>
      <c r="UKG15" s="98"/>
      <c r="UKH15" s="97"/>
      <c r="UKI15" s="95"/>
      <c r="UKJ15" s="96"/>
      <c r="UKK15" s="97"/>
      <c r="UKL15" s="98"/>
      <c r="UKM15" s="97"/>
      <c r="UKN15" s="95"/>
      <c r="UKO15" s="96"/>
      <c r="UKP15" s="97"/>
      <c r="UKQ15" s="98"/>
      <c r="UKR15" s="97"/>
      <c r="UKS15" s="95"/>
      <c r="UKT15" s="96"/>
      <c r="UKU15" s="97"/>
      <c r="UKV15" s="98"/>
      <c r="UKW15" s="97"/>
      <c r="UKX15" s="95"/>
      <c r="UKY15" s="96"/>
      <c r="UKZ15" s="97"/>
      <c r="ULA15" s="98"/>
      <c r="ULB15" s="97"/>
      <c r="ULC15" s="95"/>
      <c r="ULD15" s="96"/>
      <c r="ULE15" s="97"/>
      <c r="ULF15" s="98"/>
      <c r="ULG15" s="97"/>
      <c r="ULH15" s="95"/>
      <c r="ULI15" s="96"/>
      <c r="ULJ15" s="97"/>
      <c r="ULK15" s="98"/>
      <c r="ULL15" s="97"/>
      <c r="ULM15" s="95"/>
      <c r="ULN15" s="96"/>
      <c r="ULO15" s="97"/>
      <c r="ULP15" s="98"/>
      <c r="ULQ15" s="97"/>
      <c r="ULR15" s="95"/>
      <c r="ULS15" s="96"/>
      <c r="ULT15" s="97"/>
      <c r="ULU15" s="98"/>
      <c r="ULV15" s="97"/>
      <c r="ULW15" s="95"/>
      <c r="ULX15" s="96"/>
      <c r="ULY15" s="97"/>
      <c r="ULZ15" s="98"/>
      <c r="UMA15" s="97"/>
      <c r="UMB15" s="95"/>
      <c r="UMC15" s="96"/>
      <c r="UMD15" s="97"/>
      <c r="UME15" s="98"/>
      <c r="UMF15" s="97"/>
      <c r="UMG15" s="95"/>
      <c r="UMH15" s="96"/>
      <c r="UMI15" s="97"/>
      <c r="UMJ15" s="98"/>
      <c r="UMK15" s="97"/>
      <c r="UML15" s="95"/>
      <c r="UMM15" s="96"/>
      <c r="UMN15" s="97"/>
      <c r="UMO15" s="98"/>
      <c r="UMP15" s="97"/>
      <c r="UMQ15" s="95"/>
      <c r="UMR15" s="96"/>
      <c r="UMS15" s="97"/>
      <c r="UMT15" s="98"/>
      <c r="UMU15" s="97"/>
      <c r="UMV15" s="95"/>
      <c r="UMW15" s="96"/>
      <c r="UMX15" s="97"/>
      <c r="UMY15" s="98"/>
      <c r="UMZ15" s="97"/>
      <c r="UNA15" s="95"/>
      <c r="UNB15" s="96"/>
      <c r="UNC15" s="97"/>
      <c r="UND15" s="98"/>
      <c r="UNE15" s="97"/>
      <c r="UNF15" s="95"/>
      <c r="UNG15" s="96"/>
      <c r="UNH15" s="97"/>
      <c r="UNI15" s="98"/>
      <c r="UNJ15" s="97"/>
      <c r="UNK15" s="95"/>
      <c r="UNL15" s="96"/>
      <c r="UNM15" s="97"/>
      <c r="UNN15" s="98"/>
      <c r="UNO15" s="97"/>
      <c r="UNP15" s="95"/>
      <c r="UNQ15" s="96"/>
      <c r="UNR15" s="97"/>
      <c r="UNS15" s="98"/>
      <c r="UNT15" s="97"/>
      <c r="UNU15" s="95"/>
      <c r="UNV15" s="96"/>
      <c r="UNW15" s="97"/>
      <c r="UNX15" s="98"/>
      <c r="UNY15" s="97"/>
      <c r="UNZ15" s="95"/>
      <c r="UOA15" s="96"/>
      <c r="UOB15" s="97"/>
      <c r="UOC15" s="98"/>
      <c r="UOD15" s="97"/>
      <c r="UOE15" s="95"/>
      <c r="UOF15" s="96"/>
      <c r="UOG15" s="97"/>
      <c r="UOH15" s="98"/>
      <c r="UOI15" s="97"/>
      <c r="UOJ15" s="95"/>
      <c r="UOK15" s="96"/>
      <c r="UOL15" s="97"/>
      <c r="UOM15" s="98"/>
      <c r="UON15" s="97"/>
      <c r="UOO15" s="95"/>
      <c r="UOP15" s="96"/>
      <c r="UOQ15" s="97"/>
      <c r="UOR15" s="98"/>
      <c r="UOS15" s="97"/>
      <c r="UOT15" s="95"/>
      <c r="UOU15" s="96"/>
      <c r="UOV15" s="97"/>
      <c r="UOW15" s="98"/>
      <c r="UOX15" s="97"/>
      <c r="UOY15" s="95"/>
      <c r="UOZ15" s="96"/>
      <c r="UPA15" s="97"/>
      <c r="UPB15" s="98"/>
      <c r="UPC15" s="97"/>
      <c r="UPD15" s="95"/>
      <c r="UPE15" s="96"/>
      <c r="UPF15" s="97"/>
      <c r="UPG15" s="98"/>
      <c r="UPH15" s="97"/>
      <c r="UPI15" s="95"/>
      <c r="UPJ15" s="96"/>
      <c r="UPK15" s="97"/>
      <c r="UPL15" s="98"/>
      <c r="UPM15" s="97"/>
      <c r="UPN15" s="95"/>
      <c r="UPO15" s="96"/>
      <c r="UPP15" s="97"/>
      <c r="UPQ15" s="98"/>
      <c r="UPR15" s="97"/>
      <c r="UPS15" s="95"/>
      <c r="UPT15" s="96"/>
      <c r="UPU15" s="97"/>
      <c r="UPV15" s="98"/>
      <c r="UPW15" s="97"/>
      <c r="UPX15" s="95"/>
      <c r="UPY15" s="96"/>
      <c r="UPZ15" s="97"/>
      <c r="UQA15" s="98"/>
      <c r="UQB15" s="97"/>
      <c r="UQC15" s="95"/>
      <c r="UQD15" s="96"/>
      <c r="UQE15" s="97"/>
      <c r="UQF15" s="98"/>
      <c r="UQG15" s="97"/>
      <c r="UQH15" s="95"/>
      <c r="UQI15" s="96"/>
      <c r="UQJ15" s="97"/>
      <c r="UQK15" s="98"/>
      <c r="UQL15" s="97"/>
      <c r="UQM15" s="95"/>
      <c r="UQN15" s="96"/>
      <c r="UQO15" s="97"/>
      <c r="UQP15" s="98"/>
      <c r="UQQ15" s="97"/>
      <c r="UQR15" s="95"/>
      <c r="UQS15" s="96"/>
      <c r="UQT15" s="97"/>
      <c r="UQU15" s="98"/>
      <c r="UQV15" s="97"/>
      <c r="UQW15" s="95"/>
      <c r="UQX15" s="96"/>
      <c r="UQY15" s="97"/>
      <c r="UQZ15" s="98"/>
      <c r="URA15" s="97"/>
      <c r="URB15" s="95"/>
      <c r="URC15" s="96"/>
      <c r="URD15" s="97"/>
      <c r="URE15" s="98"/>
      <c r="URF15" s="97"/>
      <c r="URG15" s="95"/>
      <c r="URH15" s="96"/>
      <c r="URI15" s="97"/>
      <c r="URJ15" s="98"/>
      <c r="URK15" s="97"/>
      <c r="URL15" s="95"/>
      <c r="URM15" s="96"/>
      <c r="URN15" s="97"/>
      <c r="URO15" s="98"/>
      <c r="URP15" s="97"/>
      <c r="URQ15" s="95"/>
      <c r="URR15" s="96"/>
      <c r="URS15" s="97"/>
      <c r="URT15" s="98"/>
      <c r="URU15" s="97"/>
      <c r="URV15" s="95"/>
      <c r="URW15" s="96"/>
      <c r="URX15" s="97"/>
      <c r="URY15" s="98"/>
      <c r="URZ15" s="97"/>
      <c r="USA15" s="95"/>
      <c r="USB15" s="96"/>
      <c r="USC15" s="97"/>
      <c r="USD15" s="98"/>
      <c r="USE15" s="97"/>
      <c r="USF15" s="95"/>
      <c r="USG15" s="96"/>
      <c r="USH15" s="97"/>
      <c r="USI15" s="98"/>
      <c r="USJ15" s="97"/>
      <c r="USK15" s="95"/>
      <c r="USL15" s="96"/>
      <c r="USM15" s="97"/>
      <c r="USN15" s="98"/>
      <c r="USO15" s="97"/>
      <c r="USP15" s="95"/>
      <c r="USQ15" s="96"/>
      <c r="USR15" s="97"/>
      <c r="USS15" s="98"/>
      <c r="UST15" s="97"/>
      <c r="USU15" s="95"/>
      <c r="USV15" s="96"/>
      <c r="USW15" s="97"/>
      <c r="USX15" s="98"/>
      <c r="USY15" s="97"/>
      <c r="USZ15" s="95"/>
      <c r="UTA15" s="96"/>
      <c r="UTB15" s="97"/>
      <c r="UTC15" s="98"/>
      <c r="UTD15" s="97"/>
      <c r="UTE15" s="95"/>
      <c r="UTF15" s="96"/>
      <c r="UTG15" s="97"/>
      <c r="UTH15" s="98"/>
      <c r="UTI15" s="97"/>
      <c r="UTJ15" s="95"/>
      <c r="UTK15" s="96"/>
      <c r="UTL15" s="97"/>
      <c r="UTM15" s="98"/>
      <c r="UTN15" s="97"/>
      <c r="UTO15" s="95"/>
      <c r="UTP15" s="96"/>
      <c r="UTQ15" s="97"/>
      <c r="UTR15" s="98"/>
      <c r="UTS15" s="97"/>
      <c r="UTT15" s="95"/>
      <c r="UTU15" s="96"/>
      <c r="UTV15" s="97"/>
      <c r="UTW15" s="98"/>
      <c r="UTX15" s="97"/>
      <c r="UTY15" s="95"/>
      <c r="UTZ15" s="96"/>
      <c r="UUA15" s="97"/>
      <c r="UUB15" s="98"/>
      <c r="UUC15" s="97"/>
      <c r="UUD15" s="95"/>
      <c r="UUE15" s="96"/>
      <c r="UUF15" s="97"/>
      <c r="UUG15" s="98"/>
      <c r="UUH15" s="97"/>
      <c r="UUI15" s="95"/>
      <c r="UUJ15" s="96"/>
      <c r="UUK15" s="97"/>
      <c r="UUL15" s="98"/>
      <c r="UUM15" s="97"/>
      <c r="UUN15" s="95"/>
      <c r="UUO15" s="96"/>
      <c r="UUP15" s="97"/>
      <c r="UUQ15" s="98"/>
      <c r="UUR15" s="97"/>
      <c r="UUS15" s="95"/>
      <c r="UUT15" s="96"/>
      <c r="UUU15" s="97"/>
      <c r="UUV15" s="98"/>
      <c r="UUW15" s="97"/>
      <c r="UUX15" s="95"/>
      <c r="UUY15" s="96"/>
      <c r="UUZ15" s="97"/>
      <c r="UVA15" s="98"/>
      <c r="UVB15" s="97"/>
      <c r="UVC15" s="95"/>
      <c r="UVD15" s="96"/>
      <c r="UVE15" s="97"/>
      <c r="UVF15" s="98"/>
      <c r="UVG15" s="97"/>
      <c r="UVH15" s="95"/>
      <c r="UVI15" s="96"/>
      <c r="UVJ15" s="97"/>
      <c r="UVK15" s="98"/>
      <c r="UVL15" s="97"/>
      <c r="UVM15" s="95"/>
      <c r="UVN15" s="96"/>
      <c r="UVO15" s="97"/>
      <c r="UVP15" s="98"/>
      <c r="UVQ15" s="97"/>
      <c r="UVR15" s="95"/>
      <c r="UVS15" s="96"/>
      <c r="UVT15" s="97"/>
      <c r="UVU15" s="98"/>
      <c r="UVV15" s="97"/>
      <c r="UVW15" s="95"/>
      <c r="UVX15" s="96"/>
      <c r="UVY15" s="97"/>
      <c r="UVZ15" s="98"/>
      <c r="UWA15" s="97"/>
      <c r="UWB15" s="95"/>
      <c r="UWC15" s="96"/>
      <c r="UWD15" s="97"/>
      <c r="UWE15" s="98"/>
      <c r="UWF15" s="97"/>
      <c r="UWG15" s="95"/>
      <c r="UWH15" s="96"/>
      <c r="UWI15" s="97"/>
      <c r="UWJ15" s="98"/>
      <c r="UWK15" s="97"/>
      <c r="UWL15" s="95"/>
      <c r="UWM15" s="96"/>
      <c r="UWN15" s="97"/>
      <c r="UWO15" s="98"/>
      <c r="UWP15" s="97"/>
      <c r="UWQ15" s="95"/>
      <c r="UWR15" s="96"/>
      <c r="UWS15" s="97"/>
      <c r="UWT15" s="98"/>
      <c r="UWU15" s="97"/>
      <c r="UWV15" s="95"/>
      <c r="UWW15" s="96"/>
      <c r="UWX15" s="97"/>
      <c r="UWY15" s="98"/>
      <c r="UWZ15" s="97"/>
      <c r="UXA15" s="95"/>
      <c r="UXB15" s="96"/>
      <c r="UXC15" s="97"/>
      <c r="UXD15" s="98"/>
      <c r="UXE15" s="97"/>
      <c r="UXF15" s="95"/>
      <c r="UXG15" s="96"/>
      <c r="UXH15" s="97"/>
      <c r="UXI15" s="98"/>
      <c r="UXJ15" s="97"/>
      <c r="UXK15" s="95"/>
      <c r="UXL15" s="96"/>
      <c r="UXM15" s="97"/>
      <c r="UXN15" s="98"/>
      <c r="UXO15" s="97"/>
      <c r="UXP15" s="95"/>
      <c r="UXQ15" s="96"/>
      <c r="UXR15" s="97"/>
      <c r="UXS15" s="98"/>
      <c r="UXT15" s="97"/>
      <c r="UXU15" s="95"/>
      <c r="UXV15" s="96"/>
      <c r="UXW15" s="97"/>
      <c r="UXX15" s="98"/>
      <c r="UXY15" s="97"/>
      <c r="UXZ15" s="95"/>
      <c r="UYA15" s="96"/>
      <c r="UYB15" s="97"/>
      <c r="UYC15" s="98"/>
      <c r="UYD15" s="97"/>
      <c r="UYE15" s="95"/>
      <c r="UYF15" s="96"/>
      <c r="UYG15" s="97"/>
      <c r="UYH15" s="98"/>
      <c r="UYI15" s="97"/>
      <c r="UYJ15" s="95"/>
      <c r="UYK15" s="96"/>
      <c r="UYL15" s="97"/>
      <c r="UYM15" s="98"/>
      <c r="UYN15" s="97"/>
      <c r="UYO15" s="95"/>
      <c r="UYP15" s="96"/>
      <c r="UYQ15" s="97"/>
      <c r="UYR15" s="98"/>
      <c r="UYS15" s="97"/>
      <c r="UYT15" s="95"/>
      <c r="UYU15" s="96"/>
      <c r="UYV15" s="97"/>
      <c r="UYW15" s="98"/>
      <c r="UYX15" s="97"/>
      <c r="UYY15" s="95"/>
      <c r="UYZ15" s="96"/>
      <c r="UZA15" s="97"/>
      <c r="UZB15" s="98"/>
      <c r="UZC15" s="97"/>
      <c r="UZD15" s="95"/>
      <c r="UZE15" s="96"/>
      <c r="UZF15" s="97"/>
      <c r="UZG15" s="98"/>
      <c r="UZH15" s="97"/>
      <c r="UZI15" s="95"/>
      <c r="UZJ15" s="96"/>
      <c r="UZK15" s="97"/>
      <c r="UZL15" s="98"/>
      <c r="UZM15" s="97"/>
      <c r="UZN15" s="95"/>
      <c r="UZO15" s="96"/>
      <c r="UZP15" s="97"/>
      <c r="UZQ15" s="98"/>
      <c r="UZR15" s="97"/>
      <c r="UZS15" s="95"/>
      <c r="UZT15" s="96"/>
      <c r="UZU15" s="97"/>
      <c r="UZV15" s="98"/>
      <c r="UZW15" s="97"/>
      <c r="UZX15" s="95"/>
      <c r="UZY15" s="96"/>
      <c r="UZZ15" s="97"/>
      <c r="VAA15" s="98"/>
      <c r="VAB15" s="97"/>
      <c r="VAC15" s="95"/>
      <c r="VAD15" s="96"/>
      <c r="VAE15" s="97"/>
      <c r="VAF15" s="98"/>
      <c r="VAG15" s="97"/>
      <c r="VAH15" s="95"/>
      <c r="VAI15" s="96"/>
      <c r="VAJ15" s="97"/>
      <c r="VAK15" s="98"/>
      <c r="VAL15" s="97"/>
      <c r="VAM15" s="95"/>
      <c r="VAN15" s="96"/>
      <c r="VAO15" s="97"/>
      <c r="VAP15" s="98"/>
      <c r="VAQ15" s="97"/>
      <c r="VAR15" s="95"/>
      <c r="VAS15" s="96"/>
      <c r="VAT15" s="97"/>
      <c r="VAU15" s="98"/>
      <c r="VAV15" s="97"/>
      <c r="VAW15" s="95"/>
      <c r="VAX15" s="96"/>
      <c r="VAY15" s="97"/>
      <c r="VAZ15" s="98"/>
      <c r="VBA15" s="97"/>
      <c r="VBB15" s="95"/>
      <c r="VBC15" s="96"/>
      <c r="VBD15" s="97"/>
      <c r="VBE15" s="98"/>
      <c r="VBF15" s="97"/>
      <c r="VBG15" s="95"/>
      <c r="VBH15" s="96"/>
      <c r="VBI15" s="97"/>
      <c r="VBJ15" s="98"/>
      <c r="VBK15" s="97"/>
      <c r="VBL15" s="95"/>
      <c r="VBM15" s="96"/>
      <c r="VBN15" s="97"/>
      <c r="VBO15" s="98"/>
      <c r="VBP15" s="97"/>
      <c r="VBQ15" s="95"/>
      <c r="VBR15" s="96"/>
      <c r="VBS15" s="97"/>
      <c r="VBT15" s="98"/>
      <c r="VBU15" s="97"/>
      <c r="VBV15" s="95"/>
      <c r="VBW15" s="96"/>
      <c r="VBX15" s="97"/>
      <c r="VBY15" s="98"/>
      <c r="VBZ15" s="97"/>
      <c r="VCA15" s="95"/>
      <c r="VCB15" s="96"/>
      <c r="VCC15" s="97"/>
      <c r="VCD15" s="98"/>
      <c r="VCE15" s="97"/>
      <c r="VCF15" s="95"/>
      <c r="VCG15" s="96"/>
      <c r="VCH15" s="97"/>
      <c r="VCI15" s="98"/>
      <c r="VCJ15" s="97"/>
      <c r="VCK15" s="95"/>
      <c r="VCL15" s="96"/>
      <c r="VCM15" s="97"/>
      <c r="VCN15" s="98"/>
      <c r="VCO15" s="97"/>
      <c r="VCP15" s="95"/>
      <c r="VCQ15" s="96"/>
      <c r="VCR15" s="97"/>
      <c r="VCS15" s="98"/>
      <c r="VCT15" s="97"/>
      <c r="VCU15" s="95"/>
      <c r="VCV15" s="96"/>
      <c r="VCW15" s="97"/>
      <c r="VCX15" s="98"/>
      <c r="VCY15" s="97"/>
      <c r="VCZ15" s="95"/>
      <c r="VDA15" s="96"/>
      <c r="VDB15" s="97"/>
      <c r="VDC15" s="98"/>
      <c r="VDD15" s="97"/>
      <c r="VDE15" s="95"/>
      <c r="VDF15" s="96"/>
      <c r="VDG15" s="97"/>
      <c r="VDH15" s="98"/>
      <c r="VDI15" s="97"/>
      <c r="VDJ15" s="95"/>
      <c r="VDK15" s="96"/>
      <c r="VDL15" s="97"/>
      <c r="VDM15" s="98"/>
      <c r="VDN15" s="97"/>
      <c r="VDO15" s="95"/>
      <c r="VDP15" s="96"/>
      <c r="VDQ15" s="97"/>
      <c r="VDR15" s="98"/>
      <c r="VDS15" s="97"/>
      <c r="VDT15" s="95"/>
      <c r="VDU15" s="96"/>
      <c r="VDV15" s="97"/>
      <c r="VDW15" s="98"/>
      <c r="VDX15" s="97"/>
      <c r="VDY15" s="95"/>
      <c r="VDZ15" s="96"/>
      <c r="VEA15" s="97"/>
      <c r="VEB15" s="98"/>
      <c r="VEC15" s="97"/>
      <c r="VED15" s="95"/>
      <c r="VEE15" s="96"/>
      <c r="VEF15" s="97"/>
      <c r="VEG15" s="98"/>
      <c r="VEH15" s="97"/>
      <c r="VEI15" s="95"/>
      <c r="VEJ15" s="96"/>
      <c r="VEK15" s="97"/>
      <c r="VEL15" s="98"/>
      <c r="VEM15" s="97"/>
      <c r="VEN15" s="95"/>
      <c r="VEO15" s="96"/>
      <c r="VEP15" s="97"/>
      <c r="VEQ15" s="98"/>
      <c r="VER15" s="97"/>
      <c r="VES15" s="95"/>
      <c r="VET15" s="96"/>
      <c r="VEU15" s="97"/>
      <c r="VEV15" s="98"/>
      <c r="VEW15" s="97"/>
      <c r="VEX15" s="95"/>
      <c r="VEY15" s="96"/>
      <c r="VEZ15" s="97"/>
      <c r="VFA15" s="98"/>
      <c r="VFB15" s="97"/>
      <c r="VFC15" s="95"/>
      <c r="VFD15" s="96"/>
      <c r="VFE15" s="97"/>
      <c r="VFF15" s="98"/>
      <c r="VFG15" s="97"/>
      <c r="VFH15" s="95"/>
      <c r="VFI15" s="96"/>
      <c r="VFJ15" s="97"/>
      <c r="VFK15" s="98"/>
      <c r="VFL15" s="97"/>
      <c r="VFM15" s="95"/>
      <c r="VFN15" s="96"/>
      <c r="VFO15" s="97"/>
      <c r="VFP15" s="98"/>
      <c r="VFQ15" s="97"/>
      <c r="VFR15" s="95"/>
      <c r="VFS15" s="96"/>
      <c r="VFT15" s="97"/>
      <c r="VFU15" s="98"/>
      <c r="VFV15" s="97"/>
      <c r="VFW15" s="95"/>
      <c r="VFX15" s="96"/>
      <c r="VFY15" s="97"/>
      <c r="VFZ15" s="98"/>
      <c r="VGA15" s="97"/>
      <c r="VGB15" s="95"/>
      <c r="VGC15" s="96"/>
      <c r="VGD15" s="97"/>
      <c r="VGE15" s="98"/>
      <c r="VGF15" s="97"/>
      <c r="VGG15" s="95"/>
      <c r="VGH15" s="96"/>
      <c r="VGI15" s="97"/>
      <c r="VGJ15" s="98"/>
      <c r="VGK15" s="97"/>
      <c r="VGL15" s="95"/>
      <c r="VGM15" s="96"/>
      <c r="VGN15" s="97"/>
      <c r="VGO15" s="98"/>
      <c r="VGP15" s="97"/>
      <c r="VGQ15" s="95"/>
      <c r="VGR15" s="96"/>
      <c r="VGS15" s="97"/>
      <c r="VGT15" s="98"/>
      <c r="VGU15" s="97"/>
      <c r="VGV15" s="95"/>
      <c r="VGW15" s="96"/>
      <c r="VGX15" s="97"/>
      <c r="VGY15" s="98"/>
      <c r="VGZ15" s="97"/>
      <c r="VHA15" s="95"/>
      <c r="VHB15" s="96"/>
      <c r="VHC15" s="97"/>
      <c r="VHD15" s="98"/>
      <c r="VHE15" s="97"/>
      <c r="VHF15" s="95"/>
      <c r="VHG15" s="96"/>
      <c r="VHH15" s="97"/>
      <c r="VHI15" s="98"/>
      <c r="VHJ15" s="97"/>
      <c r="VHK15" s="95"/>
      <c r="VHL15" s="96"/>
      <c r="VHM15" s="97"/>
      <c r="VHN15" s="98"/>
      <c r="VHO15" s="97"/>
      <c r="VHP15" s="95"/>
      <c r="VHQ15" s="96"/>
      <c r="VHR15" s="97"/>
      <c r="VHS15" s="98"/>
      <c r="VHT15" s="97"/>
      <c r="VHU15" s="95"/>
      <c r="VHV15" s="96"/>
      <c r="VHW15" s="97"/>
      <c r="VHX15" s="98"/>
      <c r="VHY15" s="97"/>
      <c r="VHZ15" s="95"/>
      <c r="VIA15" s="96"/>
      <c r="VIB15" s="97"/>
      <c r="VIC15" s="98"/>
      <c r="VID15" s="97"/>
      <c r="VIE15" s="95"/>
      <c r="VIF15" s="96"/>
      <c r="VIG15" s="97"/>
      <c r="VIH15" s="98"/>
      <c r="VII15" s="97"/>
      <c r="VIJ15" s="95"/>
      <c r="VIK15" s="96"/>
      <c r="VIL15" s="97"/>
      <c r="VIM15" s="98"/>
      <c r="VIN15" s="97"/>
      <c r="VIO15" s="95"/>
      <c r="VIP15" s="96"/>
      <c r="VIQ15" s="97"/>
      <c r="VIR15" s="98"/>
      <c r="VIS15" s="97"/>
      <c r="VIT15" s="95"/>
      <c r="VIU15" s="96"/>
      <c r="VIV15" s="97"/>
      <c r="VIW15" s="98"/>
      <c r="VIX15" s="97"/>
      <c r="VIY15" s="95"/>
      <c r="VIZ15" s="96"/>
      <c r="VJA15" s="97"/>
      <c r="VJB15" s="98"/>
      <c r="VJC15" s="97"/>
      <c r="VJD15" s="95"/>
      <c r="VJE15" s="96"/>
      <c r="VJF15" s="97"/>
      <c r="VJG15" s="98"/>
      <c r="VJH15" s="97"/>
      <c r="VJI15" s="95"/>
      <c r="VJJ15" s="96"/>
      <c r="VJK15" s="97"/>
      <c r="VJL15" s="98"/>
      <c r="VJM15" s="97"/>
      <c r="VJN15" s="95"/>
      <c r="VJO15" s="96"/>
      <c r="VJP15" s="97"/>
      <c r="VJQ15" s="98"/>
      <c r="VJR15" s="97"/>
      <c r="VJS15" s="95"/>
      <c r="VJT15" s="96"/>
      <c r="VJU15" s="97"/>
      <c r="VJV15" s="98"/>
      <c r="VJW15" s="97"/>
      <c r="VJX15" s="95"/>
      <c r="VJY15" s="96"/>
      <c r="VJZ15" s="97"/>
      <c r="VKA15" s="98"/>
      <c r="VKB15" s="97"/>
      <c r="VKC15" s="95"/>
      <c r="VKD15" s="96"/>
      <c r="VKE15" s="97"/>
      <c r="VKF15" s="98"/>
      <c r="VKG15" s="97"/>
      <c r="VKH15" s="95"/>
      <c r="VKI15" s="96"/>
      <c r="VKJ15" s="97"/>
      <c r="VKK15" s="98"/>
      <c r="VKL15" s="97"/>
      <c r="VKM15" s="95"/>
      <c r="VKN15" s="96"/>
      <c r="VKO15" s="97"/>
      <c r="VKP15" s="98"/>
      <c r="VKQ15" s="97"/>
      <c r="VKR15" s="95"/>
      <c r="VKS15" s="96"/>
      <c r="VKT15" s="97"/>
      <c r="VKU15" s="98"/>
      <c r="VKV15" s="97"/>
      <c r="VKW15" s="95"/>
      <c r="VKX15" s="96"/>
      <c r="VKY15" s="97"/>
      <c r="VKZ15" s="98"/>
      <c r="VLA15" s="97"/>
      <c r="VLB15" s="95"/>
      <c r="VLC15" s="96"/>
      <c r="VLD15" s="97"/>
      <c r="VLE15" s="98"/>
      <c r="VLF15" s="97"/>
      <c r="VLG15" s="95"/>
      <c r="VLH15" s="96"/>
      <c r="VLI15" s="97"/>
      <c r="VLJ15" s="98"/>
      <c r="VLK15" s="97"/>
      <c r="VLL15" s="95"/>
      <c r="VLM15" s="96"/>
      <c r="VLN15" s="97"/>
      <c r="VLO15" s="98"/>
      <c r="VLP15" s="97"/>
      <c r="VLQ15" s="95"/>
      <c r="VLR15" s="96"/>
      <c r="VLS15" s="97"/>
      <c r="VLT15" s="98"/>
      <c r="VLU15" s="97"/>
      <c r="VLV15" s="95"/>
      <c r="VLW15" s="96"/>
      <c r="VLX15" s="97"/>
      <c r="VLY15" s="98"/>
      <c r="VLZ15" s="97"/>
      <c r="VMA15" s="95"/>
      <c r="VMB15" s="96"/>
      <c r="VMC15" s="97"/>
      <c r="VMD15" s="98"/>
      <c r="VME15" s="97"/>
      <c r="VMF15" s="95"/>
      <c r="VMG15" s="96"/>
      <c r="VMH15" s="97"/>
      <c r="VMI15" s="98"/>
      <c r="VMJ15" s="97"/>
      <c r="VMK15" s="95"/>
      <c r="VML15" s="96"/>
      <c r="VMM15" s="97"/>
      <c r="VMN15" s="98"/>
      <c r="VMO15" s="97"/>
      <c r="VMP15" s="95"/>
      <c r="VMQ15" s="96"/>
      <c r="VMR15" s="97"/>
      <c r="VMS15" s="98"/>
      <c r="VMT15" s="97"/>
      <c r="VMU15" s="95"/>
      <c r="VMV15" s="96"/>
      <c r="VMW15" s="97"/>
      <c r="VMX15" s="98"/>
      <c r="VMY15" s="97"/>
      <c r="VMZ15" s="95"/>
      <c r="VNA15" s="96"/>
      <c r="VNB15" s="97"/>
      <c r="VNC15" s="98"/>
      <c r="VND15" s="97"/>
      <c r="VNE15" s="95"/>
      <c r="VNF15" s="96"/>
      <c r="VNG15" s="97"/>
      <c r="VNH15" s="98"/>
      <c r="VNI15" s="97"/>
      <c r="VNJ15" s="95"/>
      <c r="VNK15" s="96"/>
      <c r="VNL15" s="97"/>
      <c r="VNM15" s="98"/>
      <c r="VNN15" s="97"/>
      <c r="VNO15" s="95"/>
      <c r="VNP15" s="96"/>
      <c r="VNQ15" s="97"/>
      <c r="VNR15" s="98"/>
      <c r="VNS15" s="97"/>
      <c r="VNT15" s="95"/>
      <c r="VNU15" s="96"/>
      <c r="VNV15" s="97"/>
      <c r="VNW15" s="98"/>
      <c r="VNX15" s="97"/>
      <c r="VNY15" s="95"/>
      <c r="VNZ15" s="96"/>
      <c r="VOA15" s="97"/>
      <c r="VOB15" s="98"/>
      <c r="VOC15" s="97"/>
      <c r="VOD15" s="95"/>
      <c r="VOE15" s="96"/>
      <c r="VOF15" s="97"/>
      <c r="VOG15" s="98"/>
      <c r="VOH15" s="97"/>
      <c r="VOI15" s="95"/>
      <c r="VOJ15" s="96"/>
      <c r="VOK15" s="97"/>
      <c r="VOL15" s="98"/>
      <c r="VOM15" s="97"/>
      <c r="VON15" s="95"/>
      <c r="VOO15" s="96"/>
      <c r="VOP15" s="97"/>
      <c r="VOQ15" s="98"/>
      <c r="VOR15" s="97"/>
      <c r="VOS15" s="95"/>
      <c r="VOT15" s="96"/>
      <c r="VOU15" s="97"/>
      <c r="VOV15" s="98"/>
      <c r="VOW15" s="97"/>
      <c r="VOX15" s="95"/>
      <c r="VOY15" s="96"/>
      <c r="VOZ15" s="97"/>
      <c r="VPA15" s="98"/>
      <c r="VPB15" s="97"/>
      <c r="VPC15" s="95"/>
      <c r="VPD15" s="96"/>
      <c r="VPE15" s="97"/>
      <c r="VPF15" s="98"/>
      <c r="VPG15" s="97"/>
      <c r="VPH15" s="95"/>
      <c r="VPI15" s="96"/>
      <c r="VPJ15" s="97"/>
      <c r="VPK15" s="98"/>
      <c r="VPL15" s="97"/>
      <c r="VPM15" s="95"/>
      <c r="VPN15" s="96"/>
      <c r="VPO15" s="97"/>
      <c r="VPP15" s="98"/>
      <c r="VPQ15" s="97"/>
      <c r="VPR15" s="95"/>
      <c r="VPS15" s="96"/>
      <c r="VPT15" s="97"/>
      <c r="VPU15" s="98"/>
      <c r="VPV15" s="97"/>
      <c r="VPW15" s="95"/>
      <c r="VPX15" s="96"/>
      <c r="VPY15" s="97"/>
      <c r="VPZ15" s="98"/>
      <c r="VQA15" s="97"/>
      <c r="VQB15" s="95"/>
      <c r="VQC15" s="96"/>
      <c r="VQD15" s="97"/>
      <c r="VQE15" s="98"/>
      <c r="VQF15" s="97"/>
      <c r="VQG15" s="95"/>
      <c r="VQH15" s="96"/>
      <c r="VQI15" s="97"/>
      <c r="VQJ15" s="98"/>
      <c r="VQK15" s="97"/>
      <c r="VQL15" s="95"/>
      <c r="VQM15" s="96"/>
      <c r="VQN15" s="97"/>
      <c r="VQO15" s="98"/>
      <c r="VQP15" s="97"/>
      <c r="VQQ15" s="95"/>
      <c r="VQR15" s="96"/>
      <c r="VQS15" s="97"/>
      <c r="VQT15" s="98"/>
      <c r="VQU15" s="97"/>
      <c r="VQV15" s="95"/>
      <c r="VQW15" s="96"/>
      <c r="VQX15" s="97"/>
      <c r="VQY15" s="98"/>
      <c r="VQZ15" s="97"/>
      <c r="VRA15" s="95"/>
      <c r="VRB15" s="96"/>
      <c r="VRC15" s="97"/>
      <c r="VRD15" s="98"/>
      <c r="VRE15" s="97"/>
      <c r="VRF15" s="95"/>
      <c r="VRG15" s="96"/>
      <c r="VRH15" s="97"/>
      <c r="VRI15" s="98"/>
      <c r="VRJ15" s="97"/>
      <c r="VRK15" s="95"/>
      <c r="VRL15" s="96"/>
      <c r="VRM15" s="97"/>
      <c r="VRN15" s="98"/>
      <c r="VRO15" s="97"/>
      <c r="VRP15" s="95"/>
      <c r="VRQ15" s="96"/>
      <c r="VRR15" s="97"/>
      <c r="VRS15" s="98"/>
      <c r="VRT15" s="97"/>
      <c r="VRU15" s="95"/>
      <c r="VRV15" s="96"/>
      <c r="VRW15" s="97"/>
      <c r="VRX15" s="98"/>
      <c r="VRY15" s="97"/>
      <c r="VRZ15" s="95"/>
      <c r="VSA15" s="96"/>
      <c r="VSB15" s="97"/>
      <c r="VSC15" s="98"/>
      <c r="VSD15" s="97"/>
      <c r="VSE15" s="95"/>
      <c r="VSF15" s="96"/>
      <c r="VSG15" s="97"/>
      <c r="VSH15" s="98"/>
      <c r="VSI15" s="97"/>
      <c r="VSJ15" s="95"/>
      <c r="VSK15" s="96"/>
      <c r="VSL15" s="97"/>
      <c r="VSM15" s="98"/>
      <c r="VSN15" s="97"/>
      <c r="VSO15" s="95"/>
      <c r="VSP15" s="96"/>
      <c r="VSQ15" s="97"/>
      <c r="VSR15" s="98"/>
      <c r="VSS15" s="97"/>
      <c r="VST15" s="95"/>
      <c r="VSU15" s="96"/>
      <c r="VSV15" s="97"/>
      <c r="VSW15" s="98"/>
      <c r="VSX15" s="97"/>
      <c r="VSY15" s="95"/>
      <c r="VSZ15" s="96"/>
      <c r="VTA15" s="97"/>
      <c r="VTB15" s="98"/>
      <c r="VTC15" s="97"/>
      <c r="VTD15" s="95"/>
      <c r="VTE15" s="96"/>
      <c r="VTF15" s="97"/>
      <c r="VTG15" s="98"/>
      <c r="VTH15" s="97"/>
      <c r="VTI15" s="95"/>
      <c r="VTJ15" s="96"/>
      <c r="VTK15" s="97"/>
      <c r="VTL15" s="98"/>
      <c r="VTM15" s="97"/>
      <c r="VTN15" s="95"/>
      <c r="VTO15" s="96"/>
      <c r="VTP15" s="97"/>
      <c r="VTQ15" s="98"/>
      <c r="VTR15" s="97"/>
      <c r="VTS15" s="95"/>
      <c r="VTT15" s="96"/>
      <c r="VTU15" s="97"/>
      <c r="VTV15" s="98"/>
      <c r="VTW15" s="97"/>
      <c r="VTX15" s="95"/>
      <c r="VTY15" s="96"/>
      <c r="VTZ15" s="97"/>
      <c r="VUA15" s="98"/>
      <c r="VUB15" s="97"/>
      <c r="VUC15" s="95"/>
      <c r="VUD15" s="96"/>
      <c r="VUE15" s="97"/>
      <c r="VUF15" s="98"/>
      <c r="VUG15" s="97"/>
      <c r="VUH15" s="95"/>
      <c r="VUI15" s="96"/>
      <c r="VUJ15" s="97"/>
      <c r="VUK15" s="98"/>
      <c r="VUL15" s="97"/>
      <c r="VUM15" s="95"/>
      <c r="VUN15" s="96"/>
      <c r="VUO15" s="97"/>
      <c r="VUP15" s="98"/>
      <c r="VUQ15" s="97"/>
      <c r="VUR15" s="95"/>
      <c r="VUS15" s="96"/>
      <c r="VUT15" s="97"/>
      <c r="VUU15" s="98"/>
      <c r="VUV15" s="97"/>
      <c r="VUW15" s="95"/>
      <c r="VUX15" s="96"/>
      <c r="VUY15" s="97"/>
      <c r="VUZ15" s="98"/>
      <c r="VVA15" s="97"/>
      <c r="VVB15" s="95"/>
      <c r="VVC15" s="96"/>
      <c r="VVD15" s="97"/>
      <c r="VVE15" s="98"/>
      <c r="VVF15" s="97"/>
      <c r="VVG15" s="95"/>
      <c r="VVH15" s="96"/>
      <c r="VVI15" s="97"/>
      <c r="VVJ15" s="98"/>
      <c r="VVK15" s="97"/>
      <c r="VVL15" s="95"/>
      <c r="VVM15" s="96"/>
      <c r="VVN15" s="97"/>
      <c r="VVO15" s="98"/>
      <c r="VVP15" s="97"/>
      <c r="VVQ15" s="95"/>
      <c r="VVR15" s="96"/>
      <c r="VVS15" s="97"/>
      <c r="VVT15" s="98"/>
      <c r="VVU15" s="97"/>
      <c r="VVV15" s="95"/>
      <c r="VVW15" s="96"/>
      <c r="VVX15" s="97"/>
      <c r="VVY15" s="98"/>
      <c r="VVZ15" s="97"/>
      <c r="VWA15" s="95"/>
      <c r="VWB15" s="96"/>
      <c r="VWC15" s="97"/>
      <c r="VWD15" s="98"/>
      <c r="VWE15" s="97"/>
      <c r="VWF15" s="95"/>
      <c r="VWG15" s="96"/>
      <c r="VWH15" s="97"/>
      <c r="VWI15" s="98"/>
      <c r="VWJ15" s="97"/>
      <c r="VWK15" s="95"/>
      <c r="VWL15" s="96"/>
      <c r="VWM15" s="97"/>
      <c r="VWN15" s="98"/>
      <c r="VWO15" s="97"/>
      <c r="VWP15" s="95"/>
      <c r="VWQ15" s="96"/>
      <c r="VWR15" s="97"/>
      <c r="VWS15" s="98"/>
      <c r="VWT15" s="97"/>
      <c r="VWU15" s="95"/>
      <c r="VWV15" s="96"/>
      <c r="VWW15" s="97"/>
      <c r="VWX15" s="98"/>
      <c r="VWY15" s="97"/>
      <c r="VWZ15" s="95"/>
      <c r="VXA15" s="96"/>
      <c r="VXB15" s="97"/>
      <c r="VXC15" s="98"/>
      <c r="VXD15" s="97"/>
      <c r="VXE15" s="95"/>
      <c r="VXF15" s="96"/>
      <c r="VXG15" s="97"/>
      <c r="VXH15" s="98"/>
      <c r="VXI15" s="97"/>
      <c r="VXJ15" s="95"/>
      <c r="VXK15" s="96"/>
      <c r="VXL15" s="97"/>
      <c r="VXM15" s="98"/>
      <c r="VXN15" s="97"/>
      <c r="VXO15" s="95"/>
      <c r="VXP15" s="96"/>
      <c r="VXQ15" s="97"/>
      <c r="VXR15" s="98"/>
      <c r="VXS15" s="97"/>
      <c r="VXT15" s="95"/>
      <c r="VXU15" s="96"/>
      <c r="VXV15" s="97"/>
      <c r="VXW15" s="98"/>
      <c r="VXX15" s="97"/>
      <c r="VXY15" s="95"/>
      <c r="VXZ15" s="96"/>
      <c r="VYA15" s="97"/>
      <c r="VYB15" s="98"/>
      <c r="VYC15" s="97"/>
      <c r="VYD15" s="95"/>
      <c r="VYE15" s="96"/>
      <c r="VYF15" s="97"/>
      <c r="VYG15" s="98"/>
      <c r="VYH15" s="97"/>
      <c r="VYI15" s="95"/>
      <c r="VYJ15" s="96"/>
      <c r="VYK15" s="97"/>
      <c r="VYL15" s="98"/>
      <c r="VYM15" s="97"/>
      <c r="VYN15" s="95"/>
      <c r="VYO15" s="96"/>
      <c r="VYP15" s="97"/>
      <c r="VYQ15" s="98"/>
      <c r="VYR15" s="97"/>
      <c r="VYS15" s="95"/>
      <c r="VYT15" s="96"/>
      <c r="VYU15" s="97"/>
      <c r="VYV15" s="98"/>
      <c r="VYW15" s="97"/>
      <c r="VYX15" s="95"/>
      <c r="VYY15" s="96"/>
      <c r="VYZ15" s="97"/>
      <c r="VZA15" s="98"/>
      <c r="VZB15" s="97"/>
      <c r="VZC15" s="95"/>
      <c r="VZD15" s="96"/>
      <c r="VZE15" s="97"/>
      <c r="VZF15" s="98"/>
      <c r="VZG15" s="97"/>
      <c r="VZH15" s="95"/>
      <c r="VZI15" s="96"/>
      <c r="VZJ15" s="97"/>
      <c r="VZK15" s="98"/>
      <c r="VZL15" s="97"/>
      <c r="VZM15" s="95"/>
      <c r="VZN15" s="96"/>
      <c r="VZO15" s="97"/>
      <c r="VZP15" s="98"/>
      <c r="VZQ15" s="97"/>
      <c r="VZR15" s="95"/>
      <c r="VZS15" s="96"/>
      <c r="VZT15" s="97"/>
      <c r="VZU15" s="98"/>
      <c r="VZV15" s="97"/>
      <c r="VZW15" s="95"/>
      <c r="VZX15" s="96"/>
      <c r="VZY15" s="97"/>
      <c r="VZZ15" s="98"/>
      <c r="WAA15" s="97"/>
      <c r="WAB15" s="95"/>
      <c r="WAC15" s="96"/>
      <c r="WAD15" s="97"/>
      <c r="WAE15" s="98"/>
      <c r="WAF15" s="97"/>
      <c r="WAG15" s="95"/>
      <c r="WAH15" s="96"/>
      <c r="WAI15" s="97"/>
      <c r="WAJ15" s="98"/>
      <c r="WAK15" s="97"/>
      <c r="WAL15" s="95"/>
      <c r="WAM15" s="96"/>
      <c r="WAN15" s="97"/>
      <c r="WAO15" s="98"/>
      <c r="WAP15" s="97"/>
      <c r="WAQ15" s="95"/>
      <c r="WAR15" s="96"/>
      <c r="WAS15" s="97"/>
      <c r="WAT15" s="98"/>
      <c r="WAU15" s="97"/>
      <c r="WAV15" s="95"/>
      <c r="WAW15" s="96"/>
      <c r="WAX15" s="97"/>
      <c r="WAY15" s="98"/>
      <c r="WAZ15" s="97"/>
      <c r="WBA15" s="95"/>
      <c r="WBB15" s="96"/>
      <c r="WBC15" s="97"/>
      <c r="WBD15" s="98"/>
      <c r="WBE15" s="97"/>
      <c r="WBF15" s="95"/>
      <c r="WBG15" s="96"/>
      <c r="WBH15" s="97"/>
      <c r="WBI15" s="98"/>
      <c r="WBJ15" s="97"/>
      <c r="WBK15" s="95"/>
      <c r="WBL15" s="96"/>
      <c r="WBM15" s="97"/>
      <c r="WBN15" s="98"/>
      <c r="WBO15" s="97"/>
      <c r="WBP15" s="95"/>
      <c r="WBQ15" s="96"/>
      <c r="WBR15" s="97"/>
      <c r="WBS15" s="98"/>
      <c r="WBT15" s="97"/>
      <c r="WBU15" s="95"/>
      <c r="WBV15" s="96"/>
      <c r="WBW15" s="97"/>
      <c r="WBX15" s="98"/>
      <c r="WBY15" s="97"/>
      <c r="WBZ15" s="95"/>
      <c r="WCA15" s="96"/>
      <c r="WCB15" s="97"/>
      <c r="WCC15" s="98"/>
      <c r="WCD15" s="97"/>
      <c r="WCE15" s="95"/>
      <c r="WCF15" s="96"/>
      <c r="WCG15" s="97"/>
      <c r="WCH15" s="98"/>
      <c r="WCI15" s="97"/>
      <c r="WCJ15" s="95"/>
      <c r="WCK15" s="96"/>
      <c r="WCL15" s="97"/>
      <c r="WCM15" s="98"/>
      <c r="WCN15" s="97"/>
      <c r="WCO15" s="95"/>
      <c r="WCP15" s="96"/>
      <c r="WCQ15" s="97"/>
      <c r="WCR15" s="98"/>
      <c r="WCS15" s="97"/>
      <c r="WCT15" s="95"/>
      <c r="WCU15" s="96"/>
      <c r="WCV15" s="97"/>
      <c r="WCW15" s="98"/>
      <c r="WCX15" s="97"/>
      <c r="WCY15" s="95"/>
      <c r="WCZ15" s="96"/>
      <c r="WDA15" s="97"/>
      <c r="WDB15" s="98"/>
      <c r="WDC15" s="97"/>
      <c r="WDD15" s="95"/>
      <c r="WDE15" s="96"/>
      <c r="WDF15" s="97"/>
      <c r="WDG15" s="98"/>
      <c r="WDH15" s="97"/>
      <c r="WDI15" s="95"/>
      <c r="WDJ15" s="96"/>
      <c r="WDK15" s="97"/>
      <c r="WDL15" s="98"/>
      <c r="WDM15" s="97"/>
      <c r="WDN15" s="95"/>
      <c r="WDO15" s="96"/>
      <c r="WDP15" s="97"/>
      <c r="WDQ15" s="98"/>
      <c r="WDR15" s="97"/>
      <c r="WDS15" s="95"/>
      <c r="WDT15" s="96"/>
      <c r="WDU15" s="97"/>
      <c r="WDV15" s="98"/>
      <c r="WDW15" s="97"/>
      <c r="WDX15" s="95"/>
      <c r="WDY15" s="96"/>
      <c r="WDZ15" s="97"/>
      <c r="WEA15" s="98"/>
      <c r="WEB15" s="97"/>
      <c r="WEC15" s="95"/>
      <c r="WED15" s="96"/>
      <c r="WEE15" s="97"/>
      <c r="WEF15" s="98"/>
      <c r="WEG15" s="97"/>
      <c r="WEH15" s="95"/>
      <c r="WEI15" s="96"/>
      <c r="WEJ15" s="97"/>
      <c r="WEK15" s="98"/>
      <c r="WEL15" s="97"/>
      <c r="WEM15" s="95"/>
      <c r="WEN15" s="96"/>
      <c r="WEO15" s="97"/>
      <c r="WEP15" s="98"/>
      <c r="WEQ15" s="97"/>
      <c r="WER15" s="95"/>
      <c r="WES15" s="96"/>
      <c r="WET15" s="97"/>
      <c r="WEU15" s="98"/>
      <c r="WEV15" s="97"/>
      <c r="WEW15" s="95"/>
      <c r="WEX15" s="96"/>
      <c r="WEY15" s="97"/>
      <c r="WEZ15" s="98"/>
      <c r="WFA15" s="97"/>
      <c r="WFB15" s="95"/>
      <c r="WFC15" s="96"/>
      <c r="WFD15" s="97"/>
      <c r="WFE15" s="98"/>
      <c r="WFF15" s="97"/>
      <c r="WFG15" s="95"/>
      <c r="WFH15" s="96"/>
      <c r="WFI15" s="97"/>
      <c r="WFJ15" s="98"/>
      <c r="WFK15" s="97"/>
      <c r="WFL15" s="95"/>
      <c r="WFM15" s="96"/>
      <c r="WFN15" s="97"/>
      <c r="WFO15" s="98"/>
      <c r="WFP15" s="97"/>
      <c r="WFQ15" s="95"/>
      <c r="WFR15" s="96"/>
      <c r="WFS15" s="97"/>
      <c r="WFT15" s="98"/>
      <c r="WFU15" s="97"/>
      <c r="WFV15" s="95"/>
      <c r="WFW15" s="96"/>
      <c r="WFX15" s="97"/>
      <c r="WFY15" s="98"/>
      <c r="WFZ15" s="97"/>
      <c r="WGA15" s="95"/>
      <c r="WGB15" s="96"/>
      <c r="WGC15" s="97"/>
      <c r="WGD15" s="98"/>
      <c r="WGE15" s="97"/>
      <c r="WGF15" s="95"/>
      <c r="WGG15" s="96"/>
      <c r="WGH15" s="97"/>
      <c r="WGI15" s="98"/>
      <c r="WGJ15" s="97"/>
      <c r="WGK15" s="95"/>
      <c r="WGL15" s="96"/>
      <c r="WGM15" s="97"/>
      <c r="WGN15" s="98"/>
      <c r="WGO15" s="97"/>
      <c r="WGP15" s="95"/>
      <c r="WGQ15" s="96"/>
      <c r="WGR15" s="97"/>
      <c r="WGS15" s="98"/>
      <c r="WGT15" s="97"/>
      <c r="WGU15" s="95"/>
      <c r="WGV15" s="96"/>
      <c r="WGW15" s="97"/>
      <c r="WGX15" s="98"/>
      <c r="WGY15" s="97"/>
      <c r="WGZ15" s="95"/>
      <c r="WHA15" s="96"/>
      <c r="WHB15" s="97"/>
      <c r="WHC15" s="98"/>
      <c r="WHD15" s="97"/>
      <c r="WHE15" s="95"/>
      <c r="WHF15" s="96"/>
      <c r="WHG15" s="97"/>
      <c r="WHH15" s="98"/>
      <c r="WHI15" s="97"/>
      <c r="WHJ15" s="95"/>
      <c r="WHK15" s="96"/>
      <c r="WHL15" s="97"/>
      <c r="WHM15" s="98"/>
      <c r="WHN15" s="97"/>
      <c r="WHO15" s="95"/>
      <c r="WHP15" s="96"/>
      <c r="WHQ15" s="97"/>
      <c r="WHR15" s="98"/>
      <c r="WHS15" s="97"/>
      <c r="WHT15" s="95"/>
      <c r="WHU15" s="96"/>
      <c r="WHV15" s="97"/>
      <c r="WHW15" s="98"/>
      <c r="WHX15" s="97"/>
      <c r="WHY15" s="95"/>
      <c r="WHZ15" s="96"/>
      <c r="WIA15" s="97"/>
      <c r="WIB15" s="98"/>
      <c r="WIC15" s="97"/>
      <c r="WID15" s="95"/>
      <c r="WIE15" s="96"/>
      <c r="WIF15" s="97"/>
      <c r="WIG15" s="98"/>
      <c r="WIH15" s="97"/>
      <c r="WII15" s="95"/>
      <c r="WIJ15" s="96"/>
      <c r="WIK15" s="97"/>
      <c r="WIL15" s="98"/>
      <c r="WIM15" s="97"/>
      <c r="WIN15" s="95"/>
      <c r="WIO15" s="96"/>
      <c r="WIP15" s="97"/>
      <c r="WIQ15" s="98"/>
      <c r="WIR15" s="97"/>
      <c r="WIS15" s="95"/>
      <c r="WIT15" s="96"/>
      <c r="WIU15" s="97"/>
      <c r="WIV15" s="98"/>
      <c r="WIW15" s="97"/>
      <c r="WIX15" s="95"/>
      <c r="WIY15" s="96"/>
      <c r="WIZ15" s="97"/>
      <c r="WJA15" s="98"/>
      <c r="WJB15" s="97"/>
      <c r="WJC15" s="95"/>
      <c r="WJD15" s="96"/>
      <c r="WJE15" s="97"/>
      <c r="WJF15" s="98"/>
      <c r="WJG15" s="97"/>
      <c r="WJH15" s="95"/>
      <c r="WJI15" s="96"/>
      <c r="WJJ15" s="97"/>
      <c r="WJK15" s="98"/>
      <c r="WJL15" s="97"/>
      <c r="WJM15" s="95"/>
      <c r="WJN15" s="96"/>
      <c r="WJO15" s="97"/>
      <c r="WJP15" s="98"/>
      <c r="WJQ15" s="97"/>
      <c r="WJR15" s="95"/>
      <c r="WJS15" s="96"/>
      <c r="WJT15" s="97"/>
      <c r="WJU15" s="98"/>
      <c r="WJV15" s="97"/>
      <c r="WJW15" s="95"/>
      <c r="WJX15" s="96"/>
      <c r="WJY15" s="97"/>
      <c r="WJZ15" s="98"/>
      <c r="WKA15" s="97"/>
      <c r="WKB15" s="95"/>
      <c r="WKC15" s="96"/>
      <c r="WKD15" s="97"/>
      <c r="WKE15" s="98"/>
      <c r="WKF15" s="97"/>
      <c r="WKG15" s="95"/>
      <c r="WKH15" s="96"/>
      <c r="WKI15" s="97"/>
      <c r="WKJ15" s="98"/>
      <c r="WKK15" s="97"/>
      <c r="WKL15" s="95"/>
      <c r="WKM15" s="96"/>
      <c r="WKN15" s="97"/>
      <c r="WKO15" s="98"/>
      <c r="WKP15" s="97"/>
      <c r="WKQ15" s="95"/>
      <c r="WKR15" s="96"/>
      <c r="WKS15" s="97"/>
      <c r="WKT15" s="98"/>
      <c r="WKU15" s="97"/>
      <c r="WKV15" s="95"/>
      <c r="WKW15" s="96"/>
      <c r="WKX15" s="97"/>
      <c r="WKY15" s="98"/>
      <c r="WKZ15" s="97"/>
      <c r="WLA15" s="95"/>
      <c r="WLB15" s="96"/>
      <c r="WLC15" s="97"/>
      <c r="WLD15" s="98"/>
      <c r="WLE15" s="97"/>
      <c r="WLF15" s="95"/>
      <c r="WLG15" s="96"/>
      <c r="WLH15" s="97"/>
      <c r="WLI15" s="98"/>
      <c r="WLJ15" s="97"/>
      <c r="WLK15" s="95"/>
      <c r="WLL15" s="96"/>
      <c r="WLM15" s="97"/>
      <c r="WLN15" s="98"/>
      <c r="WLO15" s="97"/>
      <c r="WLP15" s="95"/>
      <c r="WLQ15" s="96"/>
      <c r="WLR15" s="97"/>
      <c r="WLS15" s="98"/>
      <c r="WLT15" s="97"/>
      <c r="WLU15" s="95"/>
      <c r="WLV15" s="96"/>
      <c r="WLW15" s="97"/>
      <c r="WLX15" s="98"/>
      <c r="WLY15" s="97"/>
      <c r="WLZ15" s="95"/>
      <c r="WMA15" s="96"/>
      <c r="WMB15" s="97"/>
      <c r="WMC15" s="98"/>
      <c r="WMD15" s="97"/>
      <c r="WME15" s="95"/>
      <c r="WMF15" s="96"/>
      <c r="WMG15" s="97"/>
      <c r="WMH15" s="98"/>
      <c r="WMI15" s="97"/>
      <c r="WMJ15" s="95"/>
      <c r="WMK15" s="96"/>
      <c r="WML15" s="97"/>
      <c r="WMM15" s="98"/>
      <c r="WMN15" s="97"/>
      <c r="WMO15" s="95"/>
      <c r="WMP15" s="96"/>
      <c r="WMQ15" s="97"/>
      <c r="WMR15" s="98"/>
      <c r="WMS15" s="97"/>
      <c r="WMT15" s="95"/>
      <c r="WMU15" s="96"/>
      <c r="WMV15" s="97"/>
      <c r="WMW15" s="98"/>
      <c r="WMX15" s="97"/>
      <c r="WMY15" s="95"/>
      <c r="WMZ15" s="96"/>
      <c r="WNA15" s="97"/>
      <c r="WNB15" s="98"/>
      <c r="WNC15" s="97"/>
      <c r="WND15" s="95"/>
      <c r="WNE15" s="96"/>
      <c r="WNF15" s="97"/>
      <c r="WNG15" s="98"/>
      <c r="WNH15" s="97"/>
      <c r="WNI15" s="95"/>
      <c r="WNJ15" s="96"/>
      <c r="WNK15" s="97"/>
      <c r="WNL15" s="98"/>
      <c r="WNM15" s="97"/>
      <c r="WNN15" s="95"/>
      <c r="WNO15" s="96"/>
      <c r="WNP15" s="97"/>
      <c r="WNQ15" s="98"/>
      <c r="WNR15" s="97"/>
      <c r="WNS15" s="95"/>
      <c r="WNT15" s="96"/>
      <c r="WNU15" s="97"/>
      <c r="WNV15" s="98"/>
      <c r="WNW15" s="97"/>
      <c r="WNX15" s="95"/>
      <c r="WNY15" s="96"/>
      <c r="WNZ15" s="97"/>
      <c r="WOA15" s="98"/>
      <c r="WOB15" s="97"/>
      <c r="WOC15" s="95"/>
      <c r="WOD15" s="96"/>
      <c r="WOE15" s="97"/>
      <c r="WOF15" s="98"/>
      <c r="WOG15" s="97"/>
      <c r="WOH15" s="95"/>
      <c r="WOI15" s="96"/>
      <c r="WOJ15" s="97"/>
      <c r="WOK15" s="98"/>
      <c r="WOL15" s="97"/>
      <c r="WOM15" s="95"/>
      <c r="WON15" s="96"/>
      <c r="WOO15" s="97"/>
      <c r="WOP15" s="98"/>
      <c r="WOQ15" s="97"/>
      <c r="WOR15" s="95"/>
      <c r="WOS15" s="96"/>
      <c r="WOT15" s="97"/>
      <c r="WOU15" s="98"/>
      <c r="WOV15" s="97"/>
      <c r="WOW15" s="95"/>
      <c r="WOX15" s="96"/>
      <c r="WOY15" s="97"/>
      <c r="WOZ15" s="98"/>
      <c r="WPA15" s="97"/>
      <c r="WPB15" s="95"/>
      <c r="WPC15" s="96"/>
      <c r="WPD15" s="97"/>
      <c r="WPE15" s="98"/>
      <c r="WPF15" s="97"/>
      <c r="WPG15" s="95"/>
      <c r="WPH15" s="96"/>
      <c r="WPI15" s="97"/>
      <c r="WPJ15" s="98"/>
      <c r="WPK15" s="97"/>
      <c r="WPL15" s="95"/>
      <c r="WPM15" s="96"/>
      <c r="WPN15" s="97"/>
      <c r="WPO15" s="98"/>
      <c r="WPP15" s="97"/>
      <c r="WPQ15" s="95"/>
      <c r="WPR15" s="96"/>
      <c r="WPS15" s="97"/>
      <c r="WPT15" s="98"/>
      <c r="WPU15" s="97"/>
      <c r="WPV15" s="95"/>
      <c r="WPW15" s="96"/>
      <c r="WPX15" s="97"/>
      <c r="WPY15" s="98"/>
      <c r="WPZ15" s="97"/>
      <c r="WQA15" s="95"/>
      <c r="WQB15" s="96"/>
      <c r="WQC15" s="97"/>
      <c r="WQD15" s="98"/>
      <c r="WQE15" s="97"/>
      <c r="WQF15" s="95"/>
      <c r="WQG15" s="96"/>
      <c r="WQH15" s="97"/>
      <c r="WQI15" s="98"/>
      <c r="WQJ15" s="97"/>
      <c r="WQK15" s="95"/>
      <c r="WQL15" s="96"/>
      <c r="WQM15" s="97"/>
      <c r="WQN15" s="98"/>
      <c r="WQO15" s="97"/>
      <c r="WQP15" s="95"/>
      <c r="WQQ15" s="96"/>
      <c r="WQR15" s="97"/>
      <c r="WQS15" s="98"/>
      <c r="WQT15" s="97"/>
      <c r="WQU15" s="95"/>
      <c r="WQV15" s="96"/>
      <c r="WQW15" s="97"/>
      <c r="WQX15" s="98"/>
      <c r="WQY15" s="97"/>
      <c r="WQZ15" s="95"/>
      <c r="WRA15" s="96"/>
      <c r="WRB15" s="97"/>
      <c r="WRC15" s="98"/>
      <c r="WRD15" s="97"/>
      <c r="WRE15" s="95"/>
      <c r="WRF15" s="96"/>
      <c r="WRG15" s="97"/>
      <c r="WRH15" s="98"/>
      <c r="WRI15" s="97"/>
      <c r="WRJ15" s="95"/>
      <c r="WRK15" s="96"/>
      <c r="WRL15" s="97"/>
      <c r="WRM15" s="98"/>
      <c r="WRN15" s="97"/>
      <c r="WRO15" s="95"/>
      <c r="WRP15" s="96"/>
      <c r="WRQ15" s="97"/>
      <c r="WRR15" s="98"/>
      <c r="WRS15" s="97"/>
      <c r="WRT15" s="95"/>
      <c r="WRU15" s="96"/>
      <c r="WRV15" s="97"/>
      <c r="WRW15" s="98"/>
      <c r="WRX15" s="97"/>
      <c r="WRY15" s="95"/>
      <c r="WRZ15" s="96"/>
      <c r="WSA15" s="97"/>
      <c r="WSB15" s="98"/>
      <c r="WSC15" s="97"/>
      <c r="WSD15" s="95"/>
      <c r="WSE15" s="96"/>
      <c r="WSF15" s="97"/>
      <c r="WSG15" s="98"/>
      <c r="WSH15" s="97"/>
      <c r="WSI15" s="95"/>
      <c r="WSJ15" s="96"/>
      <c r="WSK15" s="97"/>
      <c r="WSL15" s="98"/>
      <c r="WSM15" s="97"/>
      <c r="WSN15" s="95"/>
      <c r="WSO15" s="96"/>
      <c r="WSP15" s="97"/>
      <c r="WSQ15" s="98"/>
      <c r="WSR15" s="97"/>
      <c r="WSS15" s="95"/>
      <c r="WST15" s="96"/>
      <c r="WSU15" s="97"/>
      <c r="WSV15" s="98"/>
      <c r="WSW15" s="97"/>
      <c r="WSX15" s="95"/>
      <c r="WSY15" s="96"/>
      <c r="WSZ15" s="97"/>
      <c r="WTA15" s="98"/>
      <c r="WTB15" s="97"/>
      <c r="WTC15" s="95"/>
      <c r="WTD15" s="96"/>
      <c r="WTE15" s="97"/>
      <c r="WTF15" s="98"/>
      <c r="WTG15" s="97"/>
      <c r="WTH15" s="95"/>
      <c r="WTI15" s="96"/>
      <c r="WTJ15" s="97"/>
      <c r="WTK15" s="98"/>
      <c r="WTL15" s="97"/>
      <c r="WTM15" s="95"/>
      <c r="WTN15" s="96"/>
      <c r="WTO15" s="97"/>
      <c r="WTP15" s="98"/>
      <c r="WTQ15" s="97"/>
      <c r="WTR15" s="95"/>
      <c r="WTS15" s="96"/>
      <c r="WTT15" s="97"/>
      <c r="WTU15" s="98"/>
      <c r="WTV15" s="97"/>
      <c r="WTW15" s="95"/>
      <c r="WTX15" s="96"/>
      <c r="WTY15" s="97"/>
      <c r="WTZ15" s="98"/>
      <c r="WUA15" s="97"/>
      <c r="WUB15" s="95"/>
      <c r="WUC15" s="96"/>
      <c r="WUD15" s="97"/>
      <c r="WUE15" s="98"/>
      <c r="WUF15" s="97"/>
      <c r="WUG15" s="95"/>
      <c r="WUH15" s="96"/>
      <c r="WUI15" s="97"/>
      <c r="WUJ15" s="98"/>
      <c r="WUK15" s="97"/>
      <c r="WUL15" s="95"/>
      <c r="WUM15" s="96"/>
      <c r="WUN15" s="97"/>
      <c r="WUO15" s="98"/>
      <c r="WUP15" s="97"/>
      <c r="WUQ15" s="95"/>
      <c r="WUR15" s="96"/>
      <c r="WUS15" s="97"/>
      <c r="WUT15" s="98"/>
      <c r="WUU15" s="97"/>
      <c r="WUV15" s="95"/>
      <c r="WUW15" s="96"/>
      <c r="WUX15" s="97"/>
      <c r="WUY15" s="98"/>
      <c r="WUZ15" s="97"/>
      <c r="WVA15" s="95"/>
      <c r="WVB15" s="96"/>
      <c r="WVC15" s="97"/>
      <c r="WVD15" s="98"/>
      <c r="WVE15" s="97"/>
      <c r="WVF15" s="95"/>
      <c r="WVG15" s="96"/>
      <c r="WVH15" s="97"/>
      <c r="WVI15" s="98"/>
      <c r="WVJ15" s="97"/>
      <c r="WVK15" s="95"/>
      <c r="WVL15" s="96"/>
      <c r="WVM15" s="97"/>
      <c r="WVN15" s="98"/>
      <c r="WVO15" s="97"/>
      <c r="WVP15" s="95"/>
      <c r="WVQ15" s="96"/>
      <c r="WVR15" s="97"/>
      <c r="WVS15" s="98"/>
      <c r="WVT15" s="97"/>
      <c r="WVU15" s="95"/>
      <c r="WVV15" s="96"/>
      <c r="WVW15" s="97"/>
      <c r="WVX15" s="98"/>
      <c r="WVY15" s="97"/>
      <c r="WVZ15" s="95"/>
      <c r="WWA15" s="96"/>
      <c r="WWB15" s="97"/>
      <c r="WWC15" s="98"/>
      <c r="WWD15" s="97"/>
      <c r="WWE15" s="95"/>
      <c r="WWF15" s="96"/>
      <c r="WWG15" s="97"/>
      <c r="WWH15" s="98"/>
      <c r="WWI15" s="97"/>
      <c r="WWJ15" s="95"/>
      <c r="WWK15" s="96"/>
      <c r="WWL15" s="97"/>
      <c r="WWM15" s="98"/>
      <c r="WWN15" s="97"/>
      <c r="WWO15" s="95"/>
      <c r="WWP15" s="96"/>
      <c r="WWQ15" s="97"/>
      <c r="WWR15" s="98"/>
      <c r="WWS15" s="97"/>
      <c r="WWT15" s="95"/>
      <c r="WWU15" s="96"/>
      <c r="WWV15" s="97"/>
      <c r="WWW15" s="98"/>
      <c r="WWX15" s="97"/>
      <c r="WWY15" s="95"/>
      <c r="WWZ15" s="96"/>
      <c r="WXA15" s="97"/>
      <c r="WXB15" s="98"/>
      <c r="WXC15" s="97"/>
      <c r="WXD15" s="95"/>
      <c r="WXE15" s="96"/>
      <c r="WXF15" s="97"/>
      <c r="WXG15" s="98"/>
      <c r="WXH15" s="97"/>
      <c r="WXI15" s="95"/>
      <c r="WXJ15" s="96"/>
      <c r="WXK15" s="97"/>
      <c r="WXL15" s="98"/>
      <c r="WXM15" s="97"/>
      <c r="WXN15" s="95"/>
      <c r="WXO15" s="96"/>
      <c r="WXP15" s="97"/>
      <c r="WXQ15" s="98"/>
      <c r="WXR15" s="97"/>
      <c r="WXS15" s="95"/>
      <c r="WXT15" s="96"/>
      <c r="WXU15" s="97"/>
      <c r="WXV15" s="98"/>
      <c r="WXW15" s="97"/>
      <c r="WXX15" s="95"/>
      <c r="WXY15" s="96"/>
      <c r="WXZ15" s="97"/>
      <c r="WYA15" s="98"/>
      <c r="WYB15" s="97"/>
      <c r="WYC15" s="95"/>
      <c r="WYD15" s="96"/>
      <c r="WYE15" s="97"/>
      <c r="WYF15" s="98"/>
      <c r="WYG15" s="97"/>
      <c r="WYH15" s="95"/>
      <c r="WYI15" s="96"/>
      <c r="WYJ15" s="97"/>
      <c r="WYK15" s="98"/>
      <c r="WYL15" s="97"/>
      <c r="WYM15" s="95"/>
      <c r="WYN15" s="96"/>
      <c r="WYO15" s="97"/>
      <c r="WYP15" s="98"/>
      <c r="WYQ15" s="97"/>
      <c r="WYR15" s="95"/>
      <c r="WYS15" s="96"/>
      <c r="WYT15" s="97"/>
      <c r="WYU15" s="98"/>
      <c r="WYV15" s="97"/>
      <c r="WYW15" s="95"/>
      <c r="WYX15" s="96"/>
      <c r="WYY15" s="97"/>
      <c r="WYZ15" s="98"/>
      <c r="WZA15" s="97"/>
      <c r="WZB15" s="95"/>
      <c r="WZC15" s="96"/>
      <c r="WZD15" s="97"/>
      <c r="WZE15" s="98"/>
      <c r="WZF15" s="97"/>
      <c r="WZG15" s="95"/>
      <c r="WZH15" s="96"/>
      <c r="WZI15" s="97"/>
      <c r="WZJ15" s="98"/>
      <c r="WZK15" s="97"/>
      <c r="WZL15" s="95"/>
      <c r="WZM15" s="96"/>
      <c r="WZN15" s="97"/>
      <c r="WZO15" s="98"/>
      <c r="WZP15" s="97"/>
      <c r="WZQ15" s="95"/>
      <c r="WZR15" s="96"/>
      <c r="WZS15" s="97"/>
      <c r="WZT15" s="98"/>
      <c r="WZU15" s="97"/>
      <c r="WZV15" s="95"/>
      <c r="WZW15" s="96"/>
      <c r="WZX15" s="97"/>
      <c r="WZY15" s="98"/>
      <c r="WZZ15" s="97"/>
      <c r="XAA15" s="95"/>
      <c r="XAB15" s="96"/>
      <c r="XAC15" s="97"/>
      <c r="XAD15" s="98"/>
      <c r="XAE15" s="97"/>
      <c r="XAF15" s="95"/>
      <c r="XAG15" s="96"/>
      <c r="XAH15" s="97"/>
      <c r="XAI15" s="98"/>
      <c r="XAJ15" s="97"/>
      <c r="XAK15" s="95"/>
      <c r="XAL15" s="96"/>
      <c r="XAM15" s="97"/>
      <c r="XAN15" s="98"/>
      <c r="XAO15" s="97"/>
      <c r="XAP15" s="95"/>
      <c r="XAQ15" s="96"/>
      <c r="XAR15" s="97"/>
      <c r="XAS15" s="98"/>
      <c r="XAT15" s="97"/>
      <c r="XAU15" s="95"/>
      <c r="XAV15" s="96"/>
      <c r="XAW15" s="97"/>
      <c r="XAX15" s="98"/>
      <c r="XAY15" s="97"/>
      <c r="XAZ15" s="95"/>
      <c r="XBA15" s="96"/>
      <c r="XBB15" s="97"/>
      <c r="XBC15" s="98"/>
      <c r="XBD15" s="97"/>
      <c r="XBE15" s="95"/>
      <c r="XBF15" s="96"/>
      <c r="XBG15" s="97"/>
      <c r="XBH15" s="98"/>
      <c r="XBI15" s="97"/>
      <c r="XBJ15" s="95"/>
      <c r="XBK15" s="96"/>
      <c r="XBL15" s="97"/>
      <c r="XBM15" s="98"/>
      <c r="XBN15" s="97"/>
      <c r="XBO15" s="95"/>
      <c r="XBP15" s="96"/>
      <c r="XBQ15" s="97"/>
      <c r="XBR15" s="98"/>
      <c r="XBS15" s="97"/>
      <c r="XBT15" s="95"/>
      <c r="XBU15" s="96"/>
      <c r="XBV15" s="97"/>
      <c r="XBW15" s="98"/>
      <c r="XBX15" s="97"/>
      <c r="XBY15" s="95"/>
      <c r="XBZ15" s="96"/>
      <c r="XCA15" s="97"/>
      <c r="XCB15" s="98"/>
      <c r="XCC15" s="97"/>
      <c r="XCD15" s="95"/>
      <c r="XCE15" s="96"/>
      <c r="XCF15" s="97"/>
      <c r="XCG15" s="98"/>
      <c r="XCH15" s="97"/>
      <c r="XCI15" s="95"/>
      <c r="XCJ15" s="96"/>
      <c r="XCK15" s="97"/>
      <c r="XCL15" s="98"/>
      <c r="XCM15" s="97"/>
      <c r="XCN15" s="95"/>
      <c r="XCO15" s="96"/>
      <c r="XCP15" s="97"/>
      <c r="XCQ15" s="98"/>
      <c r="XCR15" s="97"/>
      <c r="XCS15" s="95"/>
      <c r="XCT15" s="96"/>
      <c r="XCU15" s="97"/>
      <c r="XCV15" s="98"/>
      <c r="XCW15" s="97"/>
      <c r="XCX15" s="95"/>
      <c r="XCY15" s="96"/>
      <c r="XCZ15" s="97"/>
      <c r="XDA15" s="98"/>
      <c r="XDB15" s="97"/>
      <c r="XDC15" s="95"/>
      <c r="XDD15" s="96"/>
      <c r="XDE15" s="97"/>
      <c r="XDF15" s="98"/>
      <c r="XDG15" s="97"/>
      <c r="XDH15" s="95"/>
      <c r="XDI15" s="96"/>
      <c r="XDJ15" s="97"/>
      <c r="XDK15" s="98"/>
      <c r="XDL15" s="97"/>
      <c r="XDM15" s="95"/>
      <c r="XDN15" s="96"/>
      <c r="XDO15" s="97"/>
      <c r="XDP15" s="98"/>
      <c r="XDQ15" s="97"/>
      <c r="XDR15" s="95"/>
      <c r="XDS15" s="96"/>
      <c r="XDT15" s="97"/>
      <c r="XDU15" s="98"/>
      <c r="XDV15" s="97"/>
      <c r="XDW15" s="95"/>
      <c r="XDX15" s="96"/>
      <c r="XDY15" s="97"/>
      <c r="XDZ15" s="98"/>
      <c r="XEA15" s="97"/>
      <c r="XEB15" s="95"/>
      <c r="XEC15" s="96"/>
      <c r="XED15" s="97"/>
      <c r="XEE15" s="98"/>
      <c r="XEF15" s="97"/>
      <c r="XEG15" s="95"/>
      <c r="XEH15" s="96"/>
      <c r="XEI15" s="97"/>
      <c r="XEJ15" s="98"/>
      <c r="XEK15" s="97"/>
      <c r="XEL15" s="95"/>
      <c r="XEM15" s="96"/>
      <c r="XEN15" s="97"/>
      <c r="XEO15" s="98"/>
      <c r="XEP15" s="97"/>
      <c r="XEQ15" s="95"/>
      <c r="XER15" s="96"/>
      <c r="XES15" s="97"/>
      <c r="XET15" s="98"/>
      <c r="XEU15" s="97"/>
      <c r="XEV15" s="95"/>
      <c r="XEW15" s="96"/>
      <c r="XEX15" s="97"/>
      <c r="XEY15" s="98"/>
      <c r="XEZ15" s="97"/>
      <c r="XFA15" s="95"/>
      <c r="XFB15" s="96"/>
      <c r="XFC15" s="97"/>
      <c r="XFD15" s="98"/>
    </row>
    <row r="16" spans="1:16384" ht="31.5" customHeight="1" x14ac:dyDescent="0.25">
      <c r="A16" s="91">
        <v>11</v>
      </c>
      <c r="B16" s="92" t="s">
        <v>187</v>
      </c>
      <c r="C16" s="93">
        <f>+COUNTIFS(Манзилли!$E:$E,$B16)</f>
        <v>0</v>
      </c>
      <c r="D16" s="94">
        <f>+SUMIFS(Манзилли!$T:$T,Манзилли!$E:$E,$B16)/$L$4</f>
        <v>0</v>
      </c>
      <c r="E16" s="93">
        <f>+SUMIFS(Манзилли!$Y:$Y,Манзилли!$E:$E,$B16)</f>
        <v>0</v>
      </c>
      <c r="F16" s="93">
        <f>+SUMIFS(Манзилли!$Z:$Z,Манзилли!$E:$E,$B16)</f>
        <v>0</v>
      </c>
      <c r="G16" s="93">
        <f>+SUMIFS(Манзилли!$AA:$AA,Манзилли!$E:$E,$B16)</f>
        <v>0</v>
      </c>
      <c r="H16" s="93">
        <f>+SUMIFS(Манзилли!$AB:$AB,Манзилли!$E:$E,$B16)</f>
        <v>0</v>
      </c>
      <c r="I16" s="10"/>
      <c r="J16" s="10"/>
      <c r="K16" s="10"/>
      <c r="L16" s="10"/>
      <c r="M16" s="10"/>
      <c r="N16" s="10"/>
    </row>
    <row r="17" spans="1:14" ht="31.5" customHeight="1" x14ac:dyDescent="0.25">
      <c r="A17" s="83">
        <v>12</v>
      </c>
      <c r="B17" s="83" t="s">
        <v>188</v>
      </c>
      <c r="C17" s="84">
        <f>+COUNTIFS(Манзилли!$E:$E,$B17)</f>
        <v>0</v>
      </c>
      <c r="D17" s="85">
        <f>+SUMIFS(Манзилли!$T:$T,Манзилли!$E:$E,$B17)/$L$4</f>
        <v>0</v>
      </c>
      <c r="E17" s="84">
        <f>+SUMIFS(Манзилли!$Y:$Y,Манзилли!$E:$E,$B17)</f>
        <v>0</v>
      </c>
      <c r="F17" s="50">
        <f>+SUMIFS(Манзилли!$Z:$Z,Манзилли!$E:$E,$B17)</f>
        <v>0</v>
      </c>
      <c r="G17" s="50">
        <f>+SUMIFS(Манзилли!$AA:$AA,Манзилли!$E:$E,$B17)</f>
        <v>0</v>
      </c>
      <c r="H17" s="50">
        <f>+SUMIFS(Манзилли!$AB:$AB,Манзилли!$E:$E,$B17)</f>
        <v>0</v>
      </c>
      <c r="I17" s="10"/>
      <c r="J17" s="10"/>
      <c r="K17" s="10"/>
      <c r="L17" s="10"/>
      <c r="M17" s="10"/>
      <c r="N17" s="10"/>
    </row>
    <row r="18" spans="1:14" ht="31.5" customHeight="1" x14ac:dyDescent="0.25">
      <c r="A18" s="82">
        <v>13</v>
      </c>
      <c r="B18" s="83" t="s">
        <v>181</v>
      </c>
      <c r="C18" s="84">
        <f>+COUNTIFS(Манзилли!$E:$E,$B18)</f>
        <v>0</v>
      </c>
      <c r="D18" s="85">
        <f>+SUMIFS(Манзилли!$T:$T,Манзилли!$E:$E,$B18)/$L$4</f>
        <v>0</v>
      </c>
      <c r="E18" s="84">
        <f>+SUMIFS(Манзилли!$Y:$Y,Манзилли!$E:$E,$B18)</f>
        <v>0</v>
      </c>
      <c r="F18" s="84">
        <f>+SUMIFS(Манзилли!$Z:$Z,Манзилли!$E:$E,$B18)</f>
        <v>0</v>
      </c>
      <c r="G18" s="84">
        <f>+SUMIFS(Манзилли!$AA:$AA,Манзилли!$E:$E,$B18)</f>
        <v>0</v>
      </c>
      <c r="H18" s="84">
        <f>+SUMIFS(Манзилли!$AB:$AB,Манзилли!$E:$E,$B18)</f>
        <v>0</v>
      </c>
      <c r="I18" s="10"/>
      <c r="J18" s="10"/>
      <c r="K18" s="10"/>
      <c r="L18" s="10"/>
      <c r="M18" s="10"/>
      <c r="N18" s="10"/>
    </row>
    <row r="19" spans="1:14" ht="31.5" customHeight="1" x14ac:dyDescent="0.25">
      <c r="A19" s="83">
        <v>14</v>
      </c>
      <c r="B19" s="83" t="s">
        <v>190</v>
      </c>
      <c r="C19" s="84">
        <f>+COUNTIFS(Манзилли!$E:$E,$B19)</f>
        <v>0</v>
      </c>
      <c r="D19" s="85">
        <f>+SUMIFS(Манзилли!$T:$T,Манзилли!$E:$E,$B19)/$L$4</f>
        <v>0</v>
      </c>
      <c r="E19" s="84">
        <f>+SUMIFS(Манзилли!$Y:$Y,Манзилли!$E:$E,$B19)</f>
        <v>0</v>
      </c>
      <c r="F19" s="50">
        <f>+SUMIFS(Манзилли!$Z:$Z,Манзилли!$E:$E,$B19)</f>
        <v>0</v>
      </c>
      <c r="G19" s="50">
        <f>+SUMIFS(Манзилли!$AA:$AA,Манзилли!$E:$E,$B19)</f>
        <v>0</v>
      </c>
      <c r="H19" s="50">
        <f>+SUMIFS(Манзилли!$AB:$AB,Манзилли!$E:$E,$B19)</f>
        <v>0</v>
      </c>
      <c r="I19" s="10"/>
      <c r="J19" s="10"/>
      <c r="K19" s="10"/>
      <c r="L19" s="10"/>
      <c r="M19" s="10"/>
      <c r="N19" s="10"/>
    </row>
    <row r="20" spans="1:14" ht="31.5" customHeight="1" x14ac:dyDescent="0.25">
      <c r="A20" s="82">
        <v>15</v>
      </c>
      <c r="B20" s="83" t="s">
        <v>179</v>
      </c>
      <c r="C20" s="84">
        <f>+COUNTIFS(Манзилли!$E:$E,$B20)</f>
        <v>0</v>
      </c>
      <c r="D20" s="85">
        <f>+SUMIFS(Манзилли!$T:$T,Манзилли!$E:$E,$B20)/$L$4</f>
        <v>0</v>
      </c>
      <c r="E20" s="84">
        <f>+SUMIFS(Манзилли!$Y:$Y,Манзилли!$E:$E,$B20)</f>
        <v>0</v>
      </c>
      <c r="F20" s="84">
        <f>+SUMIFS(Манзилли!$Z:$Z,Манзилли!$E:$E,$B20)</f>
        <v>0</v>
      </c>
      <c r="G20" s="84">
        <f>+SUMIFS(Манзилли!$AA:$AA,Манзилли!$E:$E,$B20)</f>
        <v>0</v>
      </c>
      <c r="H20" s="84">
        <f>+SUMIFS(Манзилли!$AB:$AB,Манзилли!$E:$E,$B20)</f>
        <v>0</v>
      </c>
      <c r="I20" s="10"/>
      <c r="J20" s="10"/>
      <c r="K20" s="10"/>
      <c r="L20" s="10"/>
      <c r="M20" s="10"/>
      <c r="N20" s="10"/>
    </row>
    <row r="21" spans="1:14" ht="31.5" customHeight="1" x14ac:dyDescent="0.25">
      <c r="A21" s="82">
        <v>16</v>
      </c>
      <c r="B21" s="83" t="s">
        <v>182</v>
      </c>
      <c r="C21" s="84">
        <f>+COUNTIFS(Манзилли!$E:$E,$B21)</f>
        <v>0</v>
      </c>
      <c r="D21" s="85">
        <f>+SUMIFS(Манзилли!$T:$T,Манзилли!$E:$E,$B21)/$L$4</f>
        <v>0</v>
      </c>
      <c r="E21" s="84">
        <f>+SUMIFS(Манзилли!$Y:$Y,Манзилли!$E:$E,$B21)</f>
        <v>0</v>
      </c>
      <c r="F21" s="84">
        <f>+SUMIFS(Манзилли!$Z:$Z,Манзилли!$E:$E,$B21)</f>
        <v>0</v>
      </c>
      <c r="G21" s="84">
        <f>+SUMIFS(Манзилли!$AA:$AA,Манзилли!$E:$E,$B21)</f>
        <v>0</v>
      </c>
      <c r="H21" s="84">
        <f>+SUMIFS(Манзилли!$AB:$AB,Манзилли!$E:$E,$B21)</f>
        <v>0</v>
      </c>
      <c r="I21" s="10"/>
      <c r="J21" s="10"/>
      <c r="K21" s="10"/>
      <c r="L21" s="10"/>
      <c r="M21" s="10"/>
      <c r="N21" s="10"/>
    </row>
    <row r="22" spans="1:14" ht="42" customHeight="1" x14ac:dyDescent="0.25">
      <c r="A22" s="157" t="s">
        <v>3768</v>
      </c>
      <c r="B22" s="157"/>
      <c r="C22" s="157"/>
      <c r="D22" s="157"/>
      <c r="E22" s="157"/>
      <c r="F22" s="157"/>
      <c r="G22" s="157"/>
      <c r="H22" s="157"/>
    </row>
    <row r="23" spans="1:14" ht="33" customHeight="1" x14ac:dyDescent="0.25">
      <c r="A23" s="48">
        <v>1</v>
      </c>
      <c r="B23" s="49" t="s">
        <v>20</v>
      </c>
      <c r="C23" s="50">
        <f>+COUNTIFS(Манзилли!$J:$J,$B23)</f>
        <v>24</v>
      </c>
      <c r="D23" s="51">
        <f>+SUMIFS(Манзилли!$T:$T,Манзилли!$J:$J,$B23)/$L$4</f>
        <v>133.79014999999998</v>
      </c>
      <c r="E23" s="50">
        <f>+SUMIFS(Манзилли!$Y:$Y,Манзилли!$J:$J,$B23)</f>
        <v>372</v>
      </c>
      <c r="F23" s="50">
        <f>+SUMIFS(Манзилли!$Z:$Z,Манзилли!$J:$J,$B23)</f>
        <v>312</v>
      </c>
      <c r="G23" s="50">
        <f>+SUMIFS(Манзилли!$AA:$AA,Манзилли!$J:$J,$B23)</f>
        <v>32</v>
      </c>
      <c r="H23" s="50">
        <f>+SUMIFS(Манзилли!$AB:$AB,Манзилли!$J:$J,$B23)</f>
        <v>28</v>
      </c>
      <c r="I23" s="10"/>
      <c r="J23" s="10"/>
      <c r="K23" s="10"/>
      <c r="L23" s="10"/>
      <c r="M23" s="10"/>
      <c r="N23" s="10"/>
    </row>
    <row r="24" spans="1:14" ht="33" customHeight="1" x14ac:dyDescent="0.25">
      <c r="A24" s="48">
        <v>2</v>
      </c>
      <c r="B24" s="49" t="s">
        <v>24</v>
      </c>
      <c r="C24" s="50">
        <f>+COUNTIFS(Манзилли!$J:$J,$B24)</f>
        <v>16</v>
      </c>
      <c r="D24" s="51">
        <f>+SUMIFS(Манзилли!$T:$T,Манзилли!$J:$J,$B24)/$L$4</f>
        <v>116.04761000000002</v>
      </c>
      <c r="E24" s="50">
        <f>+SUMIFS(Манзилли!$Y:$Y,Манзилли!$J:$J,$B24)</f>
        <v>186</v>
      </c>
      <c r="F24" s="50">
        <f>+SUMIFS(Манзилли!$Z:$Z,Манзилли!$J:$J,$B24)</f>
        <v>179</v>
      </c>
      <c r="G24" s="50">
        <f>+SUMIFS(Манзилли!$AA:$AA,Манзилли!$J:$J,$B24)</f>
        <v>4</v>
      </c>
      <c r="H24" s="50">
        <f>+SUMIFS(Манзилли!$AB:$AB,Манзилли!$J:$J,$B24)</f>
        <v>3</v>
      </c>
      <c r="I24" s="10"/>
      <c r="J24" s="10"/>
      <c r="K24" s="10"/>
      <c r="L24" s="10"/>
      <c r="M24" s="10"/>
      <c r="N24" s="10"/>
    </row>
    <row r="25" spans="1:14" ht="33" customHeight="1" x14ac:dyDescent="0.25">
      <c r="A25" s="48">
        <v>3</v>
      </c>
      <c r="B25" s="49" t="s">
        <v>23</v>
      </c>
      <c r="C25" s="50">
        <f>+COUNTIFS(Манзилли!$J:$J,$B25)</f>
        <v>1</v>
      </c>
      <c r="D25" s="51">
        <f>+SUMIFS(Манзилли!$T:$T,Манзилли!$J:$J,$B25)/$L$4</f>
        <v>1.2649999999999999</v>
      </c>
      <c r="E25" s="50">
        <f>+SUMIFS(Манзилли!$Y:$Y,Манзилли!$J:$J,$B25)</f>
        <v>2</v>
      </c>
      <c r="F25" s="50">
        <f>+SUMIFS(Манзилли!$Z:$Z,Манзилли!$J:$J,$B25)</f>
        <v>2</v>
      </c>
      <c r="G25" s="50">
        <f>+SUMIFS(Манзилли!$AA:$AA,Манзилли!$J:$J,$B25)</f>
        <v>0</v>
      </c>
      <c r="H25" s="50">
        <f>+SUMIFS(Манзилли!$AB:$AB,Манзилли!$J:$J,$B25)</f>
        <v>0</v>
      </c>
      <c r="I25" s="10"/>
      <c r="J25" s="10"/>
      <c r="K25" s="10"/>
      <c r="L25" s="10"/>
      <c r="M25" s="10"/>
      <c r="N25" s="10"/>
    </row>
  </sheetData>
  <mergeCells count="9">
    <mergeCell ref="A5:B5"/>
    <mergeCell ref="A22:H22"/>
    <mergeCell ref="A1:E1"/>
    <mergeCell ref="A3:A4"/>
    <mergeCell ref="B3:B4"/>
    <mergeCell ref="C3:C4"/>
    <mergeCell ref="D3:D4"/>
    <mergeCell ref="E3:E4"/>
    <mergeCell ref="F3:H3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7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5"/>
  <sheetViews>
    <sheetView showZeros="0" view="pageBreakPreview" zoomScale="55" zoomScaleNormal="115" zoomScaleSheetLayoutView="55" workbookViewId="0">
      <selection sqref="A1:H1"/>
    </sheetView>
  </sheetViews>
  <sheetFormatPr defaultRowHeight="15" customHeight="1" x14ac:dyDescent="0.25"/>
  <cols>
    <col min="1" max="1" width="6.140625" customWidth="1"/>
    <col min="2" max="2" width="34.85546875" customWidth="1"/>
    <col min="3" max="3" width="12.7109375" customWidth="1"/>
    <col min="4" max="4" width="20.140625" customWidth="1"/>
    <col min="5" max="5" width="12.7109375" customWidth="1"/>
    <col min="6" max="8" width="16.140625" customWidth="1"/>
    <col min="12" max="12" width="10.28515625" bestFit="1" customWidth="1"/>
    <col min="14" max="14" width="20.85546875" customWidth="1"/>
  </cols>
  <sheetData>
    <row r="1" spans="1:14" ht="102" customHeight="1" x14ac:dyDescent="0.25">
      <c r="A1" s="158" t="s">
        <v>3766</v>
      </c>
      <c r="B1" s="158"/>
      <c r="C1" s="158"/>
      <c r="D1" s="158"/>
      <c r="E1" s="158"/>
      <c r="F1" s="158"/>
      <c r="G1" s="158"/>
      <c r="H1" s="158"/>
      <c r="I1" s="10"/>
      <c r="J1" s="10"/>
      <c r="K1" s="10"/>
      <c r="L1" s="41"/>
      <c r="M1" s="12"/>
      <c r="N1" s="13"/>
    </row>
    <row r="2" spans="1:14" ht="19.5" customHeight="1" thickBot="1" x14ac:dyDescent="0.35">
      <c r="A2" s="11"/>
      <c r="B2" s="11"/>
      <c r="C2" s="11"/>
      <c r="D2" s="2"/>
      <c r="E2" s="11"/>
      <c r="F2" s="11"/>
      <c r="G2" s="2"/>
      <c r="H2" s="11"/>
      <c r="I2" s="10"/>
      <c r="J2" s="10"/>
      <c r="K2" s="10"/>
      <c r="L2" s="42"/>
      <c r="M2" s="10"/>
      <c r="N2" s="10"/>
    </row>
    <row r="3" spans="1:14" ht="68.25" customHeight="1" x14ac:dyDescent="0.25">
      <c r="A3" s="167" t="s">
        <v>0</v>
      </c>
      <c r="B3" s="169" t="s">
        <v>1715</v>
      </c>
      <c r="C3" s="166" t="s">
        <v>3777</v>
      </c>
      <c r="D3" s="166"/>
      <c r="E3" s="166"/>
      <c r="F3" s="166" t="s">
        <v>3778</v>
      </c>
      <c r="G3" s="166"/>
      <c r="H3" s="170"/>
      <c r="I3" s="10"/>
      <c r="J3" s="10"/>
      <c r="K3" s="10"/>
      <c r="L3" s="43" t="s">
        <v>1081</v>
      </c>
      <c r="M3" s="10"/>
      <c r="N3" s="10"/>
    </row>
    <row r="4" spans="1:14" ht="52.5" customHeight="1" x14ac:dyDescent="0.25">
      <c r="A4" s="168"/>
      <c r="B4" s="161"/>
      <c r="C4" s="62" t="s">
        <v>516</v>
      </c>
      <c r="D4" s="62" t="s">
        <v>3779</v>
      </c>
      <c r="E4" s="62" t="s">
        <v>1078</v>
      </c>
      <c r="F4" s="62" t="s">
        <v>516</v>
      </c>
      <c r="G4" s="62" t="s">
        <v>3779</v>
      </c>
      <c r="H4" s="64" t="s">
        <v>1078</v>
      </c>
      <c r="I4" s="10"/>
      <c r="J4" s="10"/>
      <c r="K4" s="10"/>
      <c r="L4" s="44">
        <v>11321</v>
      </c>
      <c r="M4" s="10"/>
      <c r="N4" s="10"/>
    </row>
    <row r="5" spans="1:14" ht="38.25" customHeight="1" x14ac:dyDescent="0.3">
      <c r="A5" s="162" t="s">
        <v>627</v>
      </c>
      <c r="B5" s="160"/>
      <c r="C5" s="30">
        <f>+SUM(C6:C21)</f>
        <v>909</v>
      </c>
      <c r="D5" s="31">
        <f t="shared" ref="D5:H5" si="0">+SUM(D6:D21)</f>
        <v>6586.3000000000011</v>
      </c>
      <c r="E5" s="30">
        <f t="shared" si="0"/>
        <v>14558</v>
      </c>
      <c r="F5" s="30">
        <f t="shared" si="0"/>
        <v>41</v>
      </c>
      <c r="G5" s="30">
        <f t="shared" si="0"/>
        <v>251.10276000000002</v>
      </c>
      <c r="H5" s="65">
        <f t="shared" si="0"/>
        <v>560</v>
      </c>
      <c r="I5" s="10"/>
      <c r="J5" s="10"/>
      <c r="K5" s="10"/>
      <c r="L5" s="42"/>
      <c r="M5" s="10"/>
      <c r="N5" s="10"/>
    </row>
    <row r="6" spans="1:14" ht="31.5" customHeight="1" x14ac:dyDescent="0.25">
      <c r="A6" s="66">
        <v>1</v>
      </c>
      <c r="B6" s="49" t="s">
        <v>189</v>
      </c>
      <c r="C6" s="67">
        <v>98</v>
      </c>
      <c r="D6" s="68">
        <v>1285</v>
      </c>
      <c r="E6" s="69">
        <v>2421</v>
      </c>
      <c r="F6" s="50">
        <f>+COUNTIFS(Манзилли!$E:$E,B6)</f>
        <v>0</v>
      </c>
      <c r="G6" s="50">
        <f>(+SUMIFS(Манзилли!$T:$T,Манзилли!$E:$E,$B6))/1000</f>
        <v>0</v>
      </c>
      <c r="H6" s="70">
        <f>+SUMIFS(Манзилли!$Y:$Y,Манзилли!$E:$E,$B6)</f>
        <v>0</v>
      </c>
      <c r="I6" s="10"/>
      <c r="J6" s="10">
        <v>1000</v>
      </c>
      <c r="K6" s="10"/>
      <c r="L6" s="10"/>
      <c r="M6" s="10"/>
      <c r="N6" s="10"/>
    </row>
    <row r="7" spans="1:14" ht="31.5" customHeight="1" x14ac:dyDescent="0.25">
      <c r="A7" s="66">
        <v>2</v>
      </c>
      <c r="B7" s="49" t="s">
        <v>180</v>
      </c>
      <c r="C7" s="67">
        <v>29</v>
      </c>
      <c r="D7" s="67">
        <v>230.5</v>
      </c>
      <c r="E7" s="67">
        <v>337</v>
      </c>
      <c r="F7" s="50">
        <f>+COUNTIFS(Манзилли!$E:$E,B7)</f>
        <v>41</v>
      </c>
      <c r="G7" s="50">
        <f>(+SUMIFS(Манзилли!$T:$T,Манзилли!$E:$E,$B7))/1000</f>
        <v>251.10276000000002</v>
      </c>
      <c r="H7" s="70">
        <f>+SUMIFS(Манзилли!$Y:$Y,Манзилли!$E:$E,$B7)</f>
        <v>560</v>
      </c>
      <c r="I7" s="10"/>
      <c r="J7" s="10"/>
      <c r="K7" s="10"/>
      <c r="L7" s="10"/>
      <c r="M7" s="10"/>
      <c r="N7" s="10"/>
    </row>
    <row r="8" spans="1:14" ht="31.5" customHeight="1" x14ac:dyDescent="0.25">
      <c r="A8" s="66">
        <v>3</v>
      </c>
      <c r="B8" s="49" t="s">
        <v>175</v>
      </c>
      <c r="C8" s="67">
        <v>40</v>
      </c>
      <c r="D8" s="67">
        <v>241.4</v>
      </c>
      <c r="E8" s="69">
        <v>2456</v>
      </c>
      <c r="F8" s="50">
        <f>+COUNTIFS(Манзилли!$E:$E,B8)</f>
        <v>0</v>
      </c>
      <c r="G8" s="50">
        <f>(+SUMIFS(Манзилли!$T:$T,Манзилли!$E:$E,$B8))/1000</f>
        <v>0</v>
      </c>
      <c r="H8" s="70">
        <f>+SUMIFS(Манзилли!$Y:$Y,Манзилли!$E:$E,$B8)</f>
        <v>0</v>
      </c>
      <c r="I8" s="10"/>
      <c r="J8" s="10"/>
      <c r="K8" s="10"/>
      <c r="L8" s="10"/>
      <c r="M8" s="10"/>
      <c r="N8" s="10"/>
    </row>
    <row r="9" spans="1:14" ht="31.5" customHeight="1" x14ac:dyDescent="0.25">
      <c r="A9" s="66">
        <v>4</v>
      </c>
      <c r="B9" s="49" t="s">
        <v>176</v>
      </c>
      <c r="C9" s="67">
        <v>50</v>
      </c>
      <c r="D9" s="67">
        <v>892.7</v>
      </c>
      <c r="E9" s="67">
        <v>607</v>
      </c>
      <c r="F9" s="50">
        <f>+COUNTIFS(Манзилли!$E:$E,B9)</f>
        <v>0</v>
      </c>
      <c r="G9" s="50">
        <f>(+SUMIFS(Манзилли!$T:$T,Манзилли!$E:$E,$B9))/1000</f>
        <v>0</v>
      </c>
      <c r="H9" s="70">
        <f>+SUMIFS(Манзилли!$Y:$Y,Манзилли!$E:$E,$B9)</f>
        <v>0</v>
      </c>
      <c r="I9" s="10"/>
      <c r="J9" s="10"/>
      <c r="K9" s="10"/>
      <c r="L9" s="10"/>
      <c r="M9" s="10"/>
      <c r="N9" s="10"/>
    </row>
    <row r="10" spans="1:14" ht="31.5" customHeight="1" x14ac:dyDescent="0.25">
      <c r="A10" s="66">
        <v>5</v>
      </c>
      <c r="B10" s="49" t="s">
        <v>177</v>
      </c>
      <c r="C10" s="67">
        <v>36</v>
      </c>
      <c r="D10" s="67">
        <v>189.7</v>
      </c>
      <c r="E10" s="67">
        <v>468</v>
      </c>
      <c r="F10" s="50">
        <f>+COUNTIFS(Манзилли!$E:$E,B10)</f>
        <v>0</v>
      </c>
      <c r="G10" s="50">
        <f>(+SUMIFS(Манзилли!$T:$T,Манзилли!$E:$E,$B10))/1000</f>
        <v>0</v>
      </c>
      <c r="H10" s="70">
        <f>+SUMIFS(Манзилли!$Y:$Y,Манзилли!$E:$E,$B10)</f>
        <v>0</v>
      </c>
      <c r="I10" s="10"/>
      <c r="J10" s="10"/>
      <c r="K10" s="10"/>
      <c r="L10" s="10"/>
      <c r="M10" s="10"/>
      <c r="N10" s="10"/>
    </row>
    <row r="11" spans="1:14" ht="31.5" customHeight="1" x14ac:dyDescent="0.25">
      <c r="A11" s="66">
        <v>6</v>
      </c>
      <c r="B11" s="49" t="s">
        <v>178</v>
      </c>
      <c r="C11" s="67">
        <v>55</v>
      </c>
      <c r="D11" s="67">
        <v>157.4</v>
      </c>
      <c r="E11" s="67">
        <v>283</v>
      </c>
      <c r="F11" s="50">
        <f>+COUNTIFS(Манзилли!$E:$E,B11)</f>
        <v>0</v>
      </c>
      <c r="G11" s="50">
        <f>(+SUMIFS(Манзилли!$T:$T,Манзилли!$E:$E,$B11))/1000</f>
        <v>0</v>
      </c>
      <c r="H11" s="70">
        <f>+SUMIFS(Манзилли!$Y:$Y,Манзилли!$E:$E,$B11)</f>
        <v>0</v>
      </c>
      <c r="I11" s="10"/>
      <c r="J11" s="10"/>
      <c r="K11" s="10"/>
      <c r="L11" s="10"/>
      <c r="M11" s="10"/>
      <c r="N11" s="10"/>
    </row>
    <row r="12" spans="1:14" ht="31.5" customHeight="1" x14ac:dyDescent="0.25">
      <c r="A12" s="66">
        <v>7</v>
      </c>
      <c r="B12" s="49" t="s">
        <v>183</v>
      </c>
      <c r="C12" s="67">
        <v>54</v>
      </c>
      <c r="D12" s="67">
        <v>267.8</v>
      </c>
      <c r="E12" s="67">
        <v>524</v>
      </c>
      <c r="F12" s="50">
        <f>+COUNTIFS(Манзилли!$E:$E,B12)</f>
        <v>0</v>
      </c>
      <c r="G12" s="50">
        <f>(+SUMIFS(Манзилли!$T:$T,Манзилли!$E:$E,$B12))/1000</f>
        <v>0</v>
      </c>
      <c r="H12" s="70">
        <f>+SUMIFS(Манзилли!$Y:$Y,Манзилли!$E:$E,$B12)</f>
        <v>0</v>
      </c>
      <c r="I12" s="10"/>
      <c r="J12" s="10"/>
      <c r="K12" s="10"/>
      <c r="L12" s="10"/>
      <c r="M12" s="10"/>
      <c r="N12" s="10"/>
    </row>
    <row r="13" spans="1:14" ht="31.5" customHeight="1" x14ac:dyDescent="0.25">
      <c r="A13" s="66">
        <v>8</v>
      </c>
      <c r="B13" s="49" t="s">
        <v>184</v>
      </c>
      <c r="C13" s="67">
        <v>31</v>
      </c>
      <c r="D13" s="67">
        <v>79</v>
      </c>
      <c r="E13" s="67">
        <v>319</v>
      </c>
      <c r="F13" s="50">
        <f>+COUNTIFS(Манзилли!$E:$E,B13)</f>
        <v>0</v>
      </c>
      <c r="G13" s="50">
        <f>(+SUMIFS(Манзилли!$T:$T,Манзилли!$E:$E,$B13))/1000</f>
        <v>0</v>
      </c>
      <c r="H13" s="70">
        <f>+SUMIFS(Манзилли!$Y:$Y,Манзилли!$E:$E,$B13)</f>
        <v>0</v>
      </c>
      <c r="I13" s="10"/>
      <c r="J13" s="10"/>
      <c r="K13" s="10"/>
      <c r="L13" s="10"/>
      <c r="M13" s="10"/>
      <c r="N13" s="10"/>
    </row>
    <row r="14" spans="1:14" ht="31.5" customHeight="1" x14ac:dyDescent="0.25">
      <c r="A14" s="66">
        <v>9</v>
      </c>
      <c r="B14" s="49" t="s">
        <v>185</v>
      </c>
      <c r="C14" s="67">
        <v>52</v>
      </c>
      <c r="D14" s="67">
        <v>337.1</v>
      </c>
      <c r="E14" s="67">
        <v>584</v>
      </c>
      <c r="F14" s="50">
        <f>+COUNTIFS(Манзилли!$E:$E,B14)</f>
        <v>0</v>
      </c>
      <c r="G14" s="50">
        <f>(+SUMIFS(Манзилли!$T:$T,Манзилли!$E:$E,$B14))/1000</f>
        <v>0</v>
      </c>
      <c r="H14" s="70">
        <f>+SUMIFS(Манзилли!$Y:$Y,Манзилли!$E:$E,$B14)</f>
        <v>0</v>
      </c>
      <c r="I14" s="10"/>
      <c r="J14" s="10"/>
      <c r="K14" s="10"/>
      <c r="L14" s="10"/>
      <c r="M14" s="10"/>
      <c r="N14" s="10"/>
    </row>
    <row r="15" spans="1:14" ht="31.5" customHeight="1" x14ac:dyDescent="0.25">
      <c r="A15" s="66">
        <v>10</v>
      </c>
      <c r="B15" s="49" t="s">
        <v>186</v>
      </c>
      <c r="C15" s="67">
        <v>47</v>
      </c>
      <c r="D15" s="67">
        <v>177.5</v>
      </c>
      <c r="E15" s="67">
        <v>746</v>
      </c>
      <c r="F15" s="50">
        <f>+COUNTIFS(Манзилли!$E:$E,B15)</f>
        <v>0</v>
      </c>
      <c r="G15" s="50">
        <f>(+SUMIFS(Манзилли!$T:$T,Манзилли!$E:$E,$B15))/1000</f>
        <v>0</v>
      </c>
      <c r="H15" s="70">
        <f>+SUMIFS(Манзилли!$Y:$Y,Манзилли!$E:$E,$B15)</f>
        <v>0</v>
      </c>
      <c r="I15" s="10"/>
      <c r="J15" s="10"/>
      <c r="K15" s="10"/>
      <c r="L15" s="10"/>
      <c r="M15" s="10"/>
      <c r="N15" s="10"/>
    </row>
    <row r="16" spans="1:14" ht="31.5" customHeight="1" x14ac:dyDescent="0.25">
      <c r="A16" s="66">
        <v>11</v>
      </c>
      <c r="B16" s="49" t="s">
        <v>187</v>
      </c>
      <c r="C16" s="67">
        <v>55</v>
      </c>
      <c r="D16" s="67">
        <v>612.6</v>
      </c>
      <c r="E16" s="69">
        <v>1275</v>
      </c>
      <c r="F16" s="50">
        <f>+COUNTIFS(Манзилли!$E:$E,B16)</f>
        <v>0</v>
      </c>
      <c r="G16" s="50">
        <f>(+SUMIFS(Манзилли!$T:$T,Манзилли!$E:$E,$B16))/1000</f>
        <v>0</v>
      </c>
      <c r="H16" s="70">
        <f>+SUMIFS(Манзилли!$Y:$Y,Манзилли!$E:$E,$B16)</f>
        <v>0</v>
      </c>
      <c r="I16" s="10"/>
      <c r="J16" s="10"/>
      <c r="K16" s="10"/>
      <c r="L16" s="10"/>
      <c r="M16" s="10"/>
      <c r="N16" s="10"/>
    </row>
    <row r="17" spans="1:14" ht="31.5" customHeight="1" x14ac:dyDescent="0.25">
      <c r="A17" s="66">
        <v>12</v>
      </c>
      <c r="B17" s="49" t="s">
        <v>188</v>
      </c>
      <c r="C17" s="67">
        <v>24</v>
      </c>
      <c r="D17" s="67">
        <v>103.5</v>
      </c>
      <c r="E17" s="67">
        <v>213</v>
      </c>
      <c r="F17" s="50">
        <f>+COUNTIFS(Манзилли!$E:$E,B17)</f>
        <v>0</v>
      </c>
      <c r="G17" s="50">
        <f>(+SUMIFS(Манзилли!$T:$T,Манзилли!$E:$E,$B17))/1000</f>
        <v>0</v>
      </c>
      <c r="H17" s="70">
        <f>+SUMIFS(Манзилли!$Y:$Y,Манзилли!$E:$E,$B17)</f>
        <v>0</v>
      </c>
      <c r="I17" s="10"/>
      <c r="J17" s="10"/>
      <c r="K17" s="10"/>
      <c r="L17" s="10"/>
      <c r="M17" s="10"/>
      <c r="N17" s="10"/>
    </row>
    <row r="18" spans="1:14" ht="31.5" customHeight="1" x14ac:dyDescent="0.25">
      <c r="A18" s="66">
        <v>13</v>
      </c>
      <c r="B18" s="49" t="s">
        <v>181</v>
      </c>
      <c r="C18" s="67">
        <v>65</v>
      </c>
      <c r="D18" s="67">
        <v>681.4</v>
      </c>
      <c r="E18" s="67">
        <v>976</v>
      </c>
      <c r="F18" s="50">
        <f>+COUNTIFS(Манзилли!$E:$E,B18)</f>
        <v>0</v>
      </c>
      <c r="G18" s="50">
        <f>(+SUMIFS(Манзилли!$T:$T,Манзилли!$E:$E,$B18))/1000</f>
        <v>0</v>
      </c>
      <c r="H18" s="70">
        <f>+SUMIFS(Манзилли!$Y:$Y,Манзилли!$E:$E,$B18)</f>
        <v>0</v>
      </c>
      <c r="I18" s="10"/>
      <c r="J18" s="10"/>
      <c r="K18" s="10"/>
      <c r="L18" s="10"/>
      <c r="M18" s="10"/>
      <c r="N18" s="10"/>
    </row>
    <row r="19" spans="1:14" ht="31.5" customHeight="1" x14ac:dyDescent="0.25">
      <c r="A19" s="66">
        <v>14</v>
      </c>
      <c r="B19" s="49" t="s">
        <v>190</v>
      </c>
      <c r="C19" s="67">
        <v>85</v>
      </c>
      <c r="D19" s="67">
        <v>236.3</v>
      </c>
      <c r="E19" s="67">
        <v>721</v>
      </c>
      <c r="F19" s="50">
        <f>+COUNTIFS(Манзилли!$E:$E,B19)</f>
        <v>0</v>
      </c>
      <c r="G19" s="50">
        <f>(+SUMIFS(Манзилли!$T:$T,Манзилли!$E:$E,$B19))/1000</f>
        <v>0</v>
      </c>
      <c r="H19" s="70">
        <f>+SUMIFS(Манзилли!$Y:$Y,Манзилли!$E:$E,$B19)</f>
        <v>0</v>
      </c>
      <c r="I19" s="10"/>
      <c r="J19" s="10"/>
      <c r="K19" s="10"/>
      <c r="L19" s="10"/>
      <c r="M19" s="10"/>
      <c r="N19" s="10"/>
    </row>
    <row r="20" spans="1:14" ht="31.5" customHeight="1" x14ac:dyDescent="0.25">
      <c r="A20" s="66">
        <v>15</v>
      </c>
      <c r="B20" s="49" t="s">
        <v>179</v>
      </c>
      <c r="C20" s="67">
        <v>75</v>
      </c>
      <c r="D20" s="67">
        <v>910.3</v>
      </c>
      <c r="E20" s="69">
        <v>2037</v>
      </c>
      <c r="F20" s="50">
        <f>+COUNTIFS(Манзилли!$E:$E,B20)</f>
        <v>0</v>
      </c>
      <c r="G20" s="50">
        <f>(+SUMIFS(Манзилли!$T:$T,Манзилли!$E:$E,$B20))/1000</f>
        <v>0</v>
      </c>
      <c r="H20" s="70">
        <f>+SUMIFS(Манзилли!$Y:$Y,Манзилли!$E:$E,$B20)</f>
        <v>0</v>
      </c>
      <c r="I20" s="10"/>
      <c r="J20" s="10"/>
      <c r="K20" s="10"/>
      <c r="L20" s="10"/>
      <c r="M20" s="10"/>
      <c r="N20" s="10"/>
    </row>
    <row r="21" spans="1:14" ht="31.5" customHeight="1" x14ac:dyDescent="0.25">
      <c r="A21" s="66">
        <v>16</v>
      </c>
      <c r="B21" s="49" t="s">
        <v>182</v>
      </c>
      <c r="C21" s="67">
        <v>113</v>
      </c>
      <c r="D21" s="67">
        <v>184.1</v>
      </c>
      <c r="E21" s="67">
        <v>591</v>
      </c>
      <c r="F21" s="50">
        <f>+COUNTIFS(Манзилли!$E:$E,B21)</f>
        <v>0</v>
      </c>
      <c r="G21" s="50">
        <f>(+SUMIFS(Манзилли!$T:$T,Манзилли!$E:$E,$B21))/1000</f>
        <v>0</v>
      </c>
      <c r="H21" s="70">
        <f>+SUMIFS(Манзилли!$Y:$Y,Манзилли!$E:$E,$B21)</f>
        <v>0</v>
      </c>
      <c r="I21" s="10"/>
      <c r="J21" s="10"/>
      <c r="K21" s="10"/>
      <c r="L21" s="10"/>
      <c r="M21" s="10"/>
      <c r="N21" s="10"/>
    </row>
    <row r="22" spans="1:14" ht="42" customHeight="1" x14ac:dyDescent="0.25">
      <c r="A22" s="163" t="s">
        <v>3768</v>
      </c>
      <c r="B22" s="164"/>
      <c r="C22" s="164"/>
      <c r="D22" s="164"/>
      <c r="E22" s="164"/>
      <c r="F22" s="164"/>
      <c r="G22" s="164"/>
      <c r="H22" s="165"/>
    </row>
    <row r="23" spans="1:14" ht="33" customHeight="1" x14ac:dyDescent="0.25">
      <c r="A23" s="66">
        <v>1</v>
      </c>
      <c r="B23" s="49" t="s">
        <v>20</v>
      </c>
      <c r="C23" s="71">
        <v>269</v>
      </c>
      <c r="D23" s="72">
        <v>3361</v>
      </c>
      <c r="E23" s="72">
        <v>6621</v>
      </c>
      <c r="F23" s="50">
        <f>+COUNTIFS(Манзилли!$J:$J,B23)</f>
        <v>24</v>
      </c>
      <c r="G23" s="50">
        <f>(+SUMIFS(Манзилли!$T:$T,Манзилли!$J:$J,$B23))/1000</f>
        <v>133.79014999999998</v>
      </c>
      <c r="H23" s="70">
        <f>+SUMIFS(Манзилли!$Y:$Y,Манзилли!$J:$J,$B23)</f>
        <v>372</v>
      </c>
      <c r="I23" s="10"/>
      <c r="J23" s="10"/>
      <c r="K23" s="10"/>
      <c r="L23" s="10"/>
      <c r="M23" s="10"/>
      <c r="N23" s="10"/>
    </row>
    <row r="24" spans="1:14" ht="33" customHeight="1" x14ac:dyDescent="0.25">
      <c r="A24" s="66">
        <v>2</v>
      </c>
      <c r="B24" s="49" t="s">
        <v>24</v>
      </c>
      <c r="C24" s="71">
        <v>414</v>
      </c>
      <c r="D24" s="72">
        <v>2292</v>
      </c>
      <c r="E24" s="72">
        <v>4166</v>
      </c>
      <c r="F24" s="50">
        <f>+COUNTIFS(Манзилли!$J:$J,B24)</f>
        <v>16</v>
      </c>
      <c r="G24" s="50">
        <f>(+SUMIFS(Манзилли!$T:$T,Манзилли!$J:$J,$B24))/1000</f>
        <v>116.04761000000002</v>
      </c>
      <c r="H24" s="70">
        <f>+SUMIFS(Манзилли!$Y:$Y,Манзилли!$J:$J,$B24)</f>
        <v>186</v>
      </c>
      <c r="I24" s="10"/>
      <c r="J24" s="10"/>
      <c r="K24" s="10"/>
      <c r="L24" s="10"/>
      <c r="M24" s="10"/>
      <c r="N24" s="10"/>
    </row>
    <row r="25" spans="1:14" ht="33" customHeight="1" thickBot="1" x14ac:dyDescent="0.3">
      <c r="A25" s="73">
        <v>3</v>
      </c>
      <c r="B25" s="74" t="s">
        <v>23</v>
      </c>
      <c r="C25" s="75">
        <v>226</v>
      </c>
      <c r="D25" s="75">
        <v>933</v>
      </c>
      <c r="E25" s="76">
        <v>3771</v>
      </c>
      <c r="F25" s="77">
        <f>+COUNTIFS(Манзилли!$J:$J,B25)</f>
        <v>1</v>
      </c>
      <c r="G25" s="77">
        <f>(+SUMIFS(Манзилли!$T:$T,Манзилли!$J:$J,$B25))/1000</f>
        <v>1.2649999999999999</v>
      </c>
      <c r="H25" s="78">
        <f>+SUMIFS(Манзилли!$Y:$Y,Манзилли!$J:$J,$B25)</f>
        <v>2</v>
      </c>
      <c r="I25" s="10"/>
      <c r="J25" s="10"/>
      <c r="K25" s="10"/>
      <c r="L25" s="10"/>
      <c r="M25" s="10"/>
      <c r="N25" s="10"/>
    </row>
  </sheetData>
  <mergeCells count="7">
    <mergeCell ref="A5:B5"/>
    <mergeCell ref="A22:H22"/>
    <mergeCell ref="C3:E3"/>
    <mergeCell ref="A1:H1"/>
    <mergeCell ref="A3:A4"/>
    <mergeCell ref="B3:B4"/>
    <mergeCell ref="F3:H3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53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sqref="A1:H1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>
    <tabColor rgb="FF00B0F0"/>
    <pageSetUpPr fitToPage="1"/>
  </sheetPr>
  <dimension ref="A1:AF1200"/>
  <sheetViews>
    <sheetView showZeros="0" view="pageBreakPreview" zoomScale="55" zoomScaleNormal="100" zoomScaleSheetLayoutView="55" workbookViewId="0">
      <pane xSplit="7" ySplit="7" topLeftCell="H8" activePane="bottomRight" state="frozen"/>
      <selection activeCell="E18" sqref="E18"/>
      <selection pane="topRight" activeCell="E18" sqref="E18"/>
      <selection pane="bottomLeft" activeCell="E18" sqref="E18"/>
      <selection pane="bottomRight" activeCell="F19" sqref="F19"/>
    </sheetView>
  </sheetViews>
  <sheetFormatPr defaultColWidth="9.140625" defaultRowHeight="15" customHeight="1" outlineLevelCol="1" x14ac:dyDescent="0.25"/>
  <cols>
    <col min="3" max="3" width="9.85546875" customWidth="1"/>
    <col min="4" max="4" width="24" hidden="1" customWidth="1"/>
    <col min="5" max="5" width="14.5703125" customWidth="1"/>
    <col min="6" max="6" width="45.7109375" customWidth="1"/>
    <col min="7" max="7" width="49.85546875" customWidth="1"/>
    <col min="8" max="9" width="50.42578125" hidden="1" customWidth="1" outlineLevel="1"/>
    <col min="10" max="10" width="17.42578125" customWidth="1" collapsed="1"/>
    <col min="11" max="11" width="29.85546875" hidden="1" customWidth="1"/>
    <col min="12" max="14" width="16.42578125" hidden="1" customWidth="1" outlineLevel="1"/>
    <col min="15" max="17" width="20.85546875" hidden="1" customWidth="1" outlineLevel="1"/>
    <col min="18" max="18" width="21.42578125" customWidth="1" collapsed="1"/>
    <col min="19" max="21" width="21.42578125" customWidth="1"/>
    <col min="22" max="22" width="13.42578125" customWidth="1"/>
    <col min="23" max="26" width="14.7109375" customWidth="1"/>
    <col min="27" max="29" width="19.28515625" customWidth="1"/>
    <col min="30" max="30" width="25.28515625" customWidth="1"/>
  </cols>
  <sheetData>
    <row r="1" spans="1:30" ht="27" hidden="1" customHeight="1" x14ac:dyDescent="0.25">
      <c r="C1" s="171" t="s">
        <v>3767</v>
      </c>
      <c r="D1" s="171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3"/>
      <c r="AB1" s="173"/>
      <c r="AC1" s="173"/>
      <c r="AD1" s="172"/>
    </row>
    <row r="2" spans="1:30" ht="108" customHeight="1" x14ac:dyDescent="0.25"/>
    <row r="3" spans="1:30" ht="18.75" x14ac:dyDescent="0.3">
      <c r="C3" s="1"/>
      <c r="D3" s="1"/>
      <c r="E3" s="1"/>
      <c r="F3" s="1">
        <v>1</v>
      </c>
      <c r="G3" s="1">
        <v>2</v>
      </c>
      <c r="H3" s="1">
        <v>1</v>
      </c>
      <c r="I3" s="1">
        <v>2</v>
      </c>
      <c r="J3" s="1">
        <v>3</v>
      </c>
      <c r="K3" s="1">
        <v>4</v>
      </c>
      <c r="L3" s="1">
        <v>5</v>
      </c>
      <c r="M3" s="1">
        <v>6</v>
      </c>
      <c r="N3" s="1">
        <v>7</v>
      </c>
      <c r="O3" s="1">
        <v>8</v>
      </c>
      <c r="P3" s="1">
        <v>9</v>
      </c>
      <c r="Q3" s="1">
        <v>10</v>
      </c>
      <c r="R3" s="1">
        <v>11</v>
      </c>
      <c r="S3" s="1">
        <v>12</v>
      </c>
      <c r="T3" s="1">
        <v>13</v>
      </c>
      <c r="U3" s="1">
        <v>14</v>
      </c>
      <c r="V3" s="1">
        <v>15</v>
      </c>
      <c r="W3" s="1">
        <v>16</v>
      </c>
      <c r="X3" s="1">
        <v>17</v>
      </c>
      <c r="Y3" s="1">
        <v>18</v>
      </c>
      <c r="Z3" s="1">
        <v>19</v>
      </c>
      <c r="AA3" s="1">
        <v>20</v>
      </c>
      <c r="AB3" s="1">
        <v>21</v>
      </c>
      <c r="AC3" s="1">
        <v>22</v>
      </c>
      <c r="AD3" s="1"/>
    </row>
    <row r="4" spans="1:30" ht="50.45" customHeight="1" x14ac:dyDescent="0.25">
      <c r="C4" s="132" t="s">
        <v>10</v>
      </c>
      <c r="D4" s="132" t="s">
        <v>11</v>
      </c>
      <c r="E4" s="132" t="s">
        <v>12</v>
      </c>
      <c r="F4" s="132" t="s">
        <v>1451</v>
      </c>
      <c r="G4" s="132" t="s">
        <v>13</v>
      </c>
      <c r="H4" s="132" t="s">
        <v>3760</v>
      </c>
      <c r="I4" s="132" t="s">
        <v>3761</v>
      </c>
      <c r="J4" s="132" t="s">
        <v>50</v>
      </c>
      <c r="K4" s="132" t="s">
        <v>524</v>
      </c>
      <c r="L4" s="132" t="s">
        <v>1</v>
      </c>
      <c r="M4" s="132"/>
      <c r="N4" s="132"/>
      <c r="O4" s="132" t="s">
        <v>2</v>
      </c>
      <c r="P4" s="132"/>
      <c r="Q4" s="132"/>
      <c r="R4" s="151" t="s">
        <v>51</v>
      </c>
      <c r="S4" s="154" t="s">
        <v>14</v>
      </c>
      <c r="T4" s="155"/>
      <c r="U4" s="155"/>
      <c r="V4" s="156"/>
      <c r="W4" s="133" t="s">
        <v>1080</v>
      </c>
      <c r="X4" s="144" t="s">
        <v>522</v>
      </c>
      <c r="Y4" s="145"/>
      <c r="Z4" s="146"/>
      <c r="AA4" s="131" t="s">
        <v>2127</v>
      </c>
      <c r="AB4" s="127" t="s">
        <v>2129</v>
      </c>
      <c r="AC4" s="128"/>
      <c r="AD4" s="131" t="s">
        <v>15</v>
      </c>
    </row>
    <row r="5" spans="1:30" ht="44.25" customHeight="1" x14ac:dyDescent="0.25">
      <c r="C5" s="132"/>
      <c r="D5" s="132"/>
      <c r="E5" s="132"/>
      <c r="F5" s="132"/>
      <c r="G5" s="132"/>
      <c r="H5" s="132"/>
      <c r="I5" s="132"/>
      <c r="J5" s="132"/>
      <c r="K5" s="132"/>
      <c r="L5" s="132" t="s">
        <v>16</v>
      </c>
      <c r="M5" s="132" t="s">
        <v>17</v>
      </c>
      <c r="N5" s="132" t="s">
        <v>18</v>
      </c>
      <c r="O5" s="132" t="s">
        <v>52</v>
      </c>
      <c r="P5" s="132" t="s">
        <v>53</v>
      </c>
      <c r="Q5" s="132" t="s">
        <v>54</v>
      </c>
      <c r="R5" s="152"/>
      <c r="S5" s="147" t="s">
        <v>55</v>
      </c>
      <c r="T5" s="149" t="s">
        <v>19</v>
      </c>
      <c r="U5" s="150"/>
      <c r="V5" s="147" t="s">
        <v>1432</v>
      </c>
      <c r="W5" s="143"/>
      <c r="X5" s="133" t="s">
        <v>3</v>
      </c>
      <c r="Y5" s="133" t="s">
        <v>4</v>
      </c>
      <c r="Z5" s="133" t="s">
        <v>1079</v>
      </c>
      <c r="AA5" s="131"/>
      <c r="AB5" s="129"/>
      <c r="AC5" s="130"/>
      <c r="AD5" s="131"/>
    </row>
    <row r="6" spans="1:30" ht="71.25" customHeight="1" x14ac:dyDescent="0.25"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53"/>
      <c r="S6" s="148"/>
      <c r="T6" s="47" t="s">
        <v>56</v>
      </c>
      <c r="U6" s="47" t="s">
        <v>57</v>
      </c>
      <c r="V6" s="148"/>
      <c r="W6" s="134"/>
      <c r="X6" s="134"/>
      <c r="Y6" s="134"/>
      <c r="Z6" s="134"/>
      <c r="AA6" s="131"/>
      <c r="AB6" s="39" t="s">
        <v>2130</v>
      </c>
      <c r="AC6" s="39" t="s">
        <v>2126</v>
      </c>
      <c r="AD6" s="131"/>
    </row>
    <row r="7" spans="1:30" ht="35.25" customHeight="1" x14ac:dyDescent="0.25">
      <c r="C7" s="38" t="s">
        <v>47</v>
      </c>
      <c r="D7" s="38" t="s">
        <v>47</v>
      </c>
      <c r="E7" s="38" t="s">
        <v>47</v>
      </c>
      <c r="F7" s="36" t="str">
        <f>+CONCATENATE("Жами ",SUBTOTAL(3,F8:F45927)," та лойиҳа")</f>
        <v>Жами 45 та лойиҳа</v>
      </c>
      <c r="G7" s="38" t="s">
        <v>47</v>
      </c>
      <c r="H7" s="38"/>
      <c r="I7" s="38"/>
      <c r="J7" s="38" t="s">
        <v>47</v>
      </c>
      <c r="K7" s="38" t="s">
        <v>47</v>
      </c>
      <c r="L7" s="37" t="s">
        <v>47</v>
      </c>
      <c r="M7" s="37" t="s">
        <v>47</v>
      </c>
      <c r="N7" s="37">
        <f t="shared" ref="N7:Z7" si="0">+SUBTOTAL(9,N8:N74154)</f>
        <v>0</v>
      </c>
      <c r="O7" s="37">
        <f t="shared" si="0"/>
        <v>0</v>
      </c>
      <c r="P7" s="37">
        <f t="shared" si="0"/>
        <v>0</v>
      </c>
      <c r="Q7" s="37">
        <f t="shared" si="0"/>
        <v>0</v>
      </c>
      <c r="R7" s="37">
        <f t="shared" si="0"/>
        <v>109270</v>
      </c>
      <c r="S7" s="37">
        <f t="shared" si="0"/>
        <v>73760</v>
      </c>
      <c r="T7" s="37">
        <f t="shared" si="0"/>
        <v>35510</v>
      </c>
      <c r="U7" s="37">
        <f t="shared" si="0"/>
        <v>0</v>
      </c>
      <c r="V7" s="37">
        <f t="shared" si="0"/>
        <v>0</v>
      </c>
      <c r="W7" s="37">
        <f t="shared" si="0"/>
        <v>2547</v>
      </c>
      <c r="X7" s="37">
        <f t="shared" si="0"/>
        <v>217</v>
      </c>
      <c r="Y7" s="37">
        <f t="shared" si="0"/>
        <v>2318</v>
      </c>
      <c r="Z7" s="37">
        <f t="shared" si="0"/>
        <v>12</v>
      </c>
      <c r="AA7" s="37">
        <f>+SUBTOTAL(3,AA8:AA74154)</f>
        <v>45</v>
      </c>
      <c r="AB7" s="38" t="s">
        <v>47</v>
      </c>
      <c r="AC7" s="38" t="s">
        <v>47</v>
      </c>
      <c r="AD7" s="38" t="s">
        <v>47</v>
      </c>
    </row>
    <row r="8" spans="1:30" ht="31.5" x14ac:dyDescent="0.25">
      <c r="A8" t="s">
        <v>2346</v>
      </c>
      <c r="B8" t="s">
        <v>2128</v>
      </c>
      <c r="C8" s="17">
        <f>+SUBTOTAL(3,$F$8:F8)</f>
        <v>1</v>
      </c>
      <c r="D8" s="24" t="s">
        <v>174</v>
      </c>
      <c r="E8" s="25" t="s">
        <v>175</v>
      </c>
      <c r="F8" s="52" t="s">
        <v>196</v>
      </c>
      <c r="G8" s="23" t="s">
        <v>197</v>
      </c>
      <c r="H8" s="19" t="str">
        <f t="shared" ref="H8:H71" si="1">+CONCATENATE(F8," ",G8)</f>
        <v>Саримсоқов Темур Маиший хизмат кўрсатиш комлекси ташкил этиш</v>
      </c>
      <c r="I8" s="23"/>
      <c r="J8" s="25" t="s">
        <v>24</v>
      </c>
      <c r="K8" s="25" t="s">
        <v>111</v>
      </c>
      <c r="L8" s="18"/>
      <c r="M8" s="18"/>
      <c r="N8" s="20"/>
      <c r="O8" s="20"/>
      <c r="P8" s="20"/>
      <c r="Q8" s="20"/>
      <c r="R8" s="21">
        <f t="shared" ref="R8:R39" si="2">+S8+T8+U8*11.321+V8*11.321</f>
        <v>1500</v>
      </c>
      <c r="S8" s="27">
        <v>1500</v>
      </c>
      <c r="T8" s="27"/>
      <c r="U8" s="27"/>
      <c r="V8" s="27"/>
      <c r="W8" s="22">
        <f t="shared" ref="W8:W39" si="3">+X8+Y8+Z8</f>
        <v>6</v>
      </c>
      <c r="X8" s="27">
        <v>6</v>
      </c>
      <c r="Y8" s="26"/>
      <c r="Z8" s="26"/>
      <c r="AA8" s="40">
        <v>44624</v>
      </c>
      <c r="AB8" s="34">
        <v>44650</v>
      </c>
      <c r="AC8" s="34" t="s">
        <v>3770</v>
      </c>
      <c r="AD8" s="25" t="s">
        <v>8</v>
      </c>
    </row>
    <row r="9" spans="1:30" ht="31.5" x14ac:dyDescent="0.25">
      <c r="A9" t="s">
        <v>2347</v>
      </c>
      <c r="B9" t="s">
        <v>2128</v>
      </c>
      <c r="C9" s="17">
        <f>+SUBTOTAL(3,$F$8:F9)</f>
        <v>2</v>
      </c>
      <c r="D9" s="24" t="s">
        <v>174</v>
      </c>
      <c r="E9" s="25" t="s">
        <v>175</v>
      </c>
      <c r="F9" s="52" t="s">
        <v>198</v>
      </c>
      <c r="G9" s="23" t="s">
        <v>70</v>
      </c>
      <c r="H9" s="19" t="str">
        <f t="shared" si="1"/>
        <v>Халилов Равшан Кемпинг ташкил этиш</v>
      </c>
      <c r="I9" s="23"/>
      <c r="J9" s="25" t="s">
        <v>24</v>
      </c>
      <c r="K9" s="25" t="s">
        <v>144</v>
      </c>
      <c r="L9" s="18"/>
      <c r="M9" s="18"/>
      <c r="N9" s="20"/>
      <c r="O9" s="20"/>
      <c r="P9" s="20"/>
      <c r="Q9" s="20"/>
      <c r="R9" s="21">
        <f t="shared" si="2"/>
        <v>1200</v>
      </c>
      <c r="S9" s="27">
        <v>1200</v>
      </c>
      <c r="T9" s="27"/>
      <c r="U9" s="27"/>
      <c r="V9" s="27"/>
      <c r="W9" s="22">
        <f t="shared" si="3"/>
        <v>10</v>
      </c>
      <c r="X9" s="27">
        <v>6</v>
      </c>
      <c r="Y9" s="26">
        <v>4</v>
      </c>
      <c r="Z9" s="26"/>
      <c r="AA9" s="40">
        <v>44742</v>
      </c>
      <c r="AB9" s="40">
        <v>44742</v>
      </c>
      <c r="AC9" s="34" t="s">
        <v>2191</v>
      </c>
      <c r="AD9" s="25" t="s">
        <v>8</v>
      </c>
    </row>
    <row r="10" spans="1:30" ht="47.25" x14ac:dyDescent="0.25">
      <c r="A10" t="s">
        <v>2348</v>
      </c>
      <c r="B10" t="s">
        <v>2128</v>
      </c>
      <c r="C10" s="17">
        <f>+SUBTOTAL(3,$F$8:F10)</f>
        <v>3</v>
      </c>
      <c r="D10" s="24" t="s">
        <v>174</v>
      </c>
      <c r="E10" s="25" t="s">
        <v>175</v>
      </c>
      <c r="F10" s="52" t="s">
        <v>657</v>
      </c>
      <c r="G10" s="23" t="s">
        <v>203</v>
      </c>
      <c r="H10" s="19" t="str">
        <f t="shared" si="1"/>
        <v xml:space="preserve">"Alibek Boglari"ФХ Узумчилик сохасини ривожлантириш учун сув тежовчи томчилатиб суғориш </v>
      </c>
      <c r="I10" s="23"/>
      <c r="J10" s="25" t="s">
        <v>23</v>
      </c>
      <c r="K10" s="25" t="s">
        <v>110</v>
      </c>
      <c r="L10" s="18"/>
      <c r="M10" s="18"/>
      <c r="N10" s="20"/>
      <c r="O10" s="20"/>
      <c r="P10" s="20"/>
      <c r="Q10" s="20"/>
      <c r="R10" s="21">
        <f t="shared" si="2"/>
        <v>700</v>
      </c>
      <c r="S10" s="27">
        <v>460</v>
      </c>
      <c r="T10" s="27">
        <v>240</v>
      </c>
      <c r="U10" s="27"/>
      <c r="V10" s="27"/>
      <c r="W10" s="22">
        <f t="shared" si="3"/>
        <v>4</v>
      </c>
      <c r="X10" s="27">
        <v>4</v>
      </c>
      <c r="Y10" s="26"/>
      <c r="Z10" s="26"/>
      <c r="AA10" s="40">
        <v>44749</v>
      </c>
      <c r="AB10" s="34">
        <v>44749</v>
      </c>
      <c r="AC10" s="34" t="s">
        <v>3222</v>
      </c>
      <c r="AD10" s="25" t="s">
        <v>21</v>
      </c>
    </row>
    <row r="11" spans="1:30" ht="31.5" x14ac:dyDescent="0.25">
      <c r="A11" t="s">
        <v>2349</v>
      </c>
      <c r="B11" t="s">
        <v>2128</v>
      </c>
      <c r="C11" s="17">
        <f>+SUBTOTAL(3,$F$8:F11)</f>
        <v>4</v>
      </c>
      <c r="D11" s="24" t="s">
        <v>174</v>
      </c>
      <c r="E11" s="25" t="s">
        <v>175</v>
      </c>
      <c r="F11" s="52" t="s">
        <v>654</v>
      </c>
      <c r="G11" s="23" t="s">
        <v>201</v>
      </c>
      <c r="H11" s="19" t="str">
        <f t="shared" si="1"/>
        <v>"CHINGIZXON TULPORI"МЧЖ Қишлоқ хўжалиги техникаси хизмати</v>
      </c>
      <c r="I11" s="23"/>
      <c r="J11" s="25" t="s">
        <v>24</v>
      </c>
      <c r="K11" s="25" t="s">
        <v>530</v>
      </c>
      <c r="L11" s="18"/>
      <c r="M11" s="18"/>
      <c r="N11" s="20"/>
      <c r="O11" s="20"/>
      <c r="P11" s="20"/>
      <c r="Q11" s="20"/>
      <c r="R11" s="21">
        <f t="shared" si="2"/>
        <v>1100</v>
      </c>
      <c r="S11" s="27">
        <v>330</v>
      </c>
      <c r="T11" s="27">
        <v>770</v>
      </c>
      <c r="U11" s="27"/>
      <c r="V11" s="27"/>
      <c r="W11" s="22">
        <f t="shared" si="3"/>
        <v>6</v>
      </c>
      <c r="X11" s="27">
        <v>6</v>
      </c>
      <c r="Y11" s="26"/>
      <c r="Z11" s="26"/>
      <c r="AA11" s="40">
        <v>44736</v>
      </c>
      <c r="AB11" s="34">
        <v>44742</v>
      </c>
      <c r="AC11" s="34" t="s">
        <v>3221</v>
      </c>
      <c r="AD11" s="25" t="s">
        <v>7</v>
      </c>
    </row>
    <row r="12" spans="1:30" ht="31.5" x14ac:dyDescent="0.25">
      <c r="A12" t="s">
        <v>2350</v>
      </c>
      <c r="B12" t="s">
        <v>2128</v>
      </c>
      <c r="C12" s="17">
        <f>+SUBTOTAL(3,$F$8:F12)</f>
        <v>5</v>
      </c>
      <c r="D12" s="24" t="s">
        <v>174</v>
      </c>
      <c r="E12" s="25" t="s">
        <v>175</v>
      </c>
      <c r="F12" s="52" t="s">
        <v>651</v>
      </c>
      <c r="G12" s="23" t="s">
        <v>200</v>
      </c>
      <c r="H12" s="19" t="str">
        <f t="shared" si="1"/>
        <v>"MANNON MAXMADAMINOV"XK Қолибли нон ва қандолат маҳсулотлари ишлаб чиқариш</v>
      </c>
      <c r="I12" s="23"/>
      <c r="J12" s="25" t="s">
        <v>20</v>
      </c>
      <c r="K12" s="25" t="s">
        <v>526</v>
      </c>
      <c r="L12" s="18"/>
      <c r="M12" s="18"/>
      <c r="N12" s="20"/>
      <c r="O12" s="20"/>
      <c r="P12" s="20"/>
      <c r="Q12" s="20"/>
      <c r="R12" s="21">
        <f t="shared" si="2"/>
        <v>620</v>
      </c>
      <c r="S12" s="27">
        <v>400</v>
      </c>
      <c r="T12" s="27">
        <v>220</v>
      </c>
      <c r="U12" s="27"/>
      <c r="V12" s="27"/>
      <c r="W12" s="22">
        <f t="shared" si="3"/>
        <v>4</v>
      </c>
      <c r="X12" s="27">
        <v>4</v>
      </c>
      <c r="Y12" s="26"/>
      <c r="Z12" s="26"/>
      <c r="AA12" s="40">
        <v>44736</v>
      </c>
      <c r="AB12" s="34">
        <v>44742</v>
      </c>
      <c r="AC12" s="34" t="s">
        <v>3276</v>
      </c>
      <c r="AD12" s="25" t="s">
        <v>26</v>
      </c>
    </row>
    <row r="13" spans="1:30" ht="63" x14ac:dyDescent="0.25">
      <c r="A13" t="s">
        <v>2351</v>
      </c>
      <c r="B13" t="s">
        <v>2128</v>
      </c>
      <c r="C13" s="17">
        <f>+SUBTOTAL(3,$F$8:F13)</f>
        <v>6</v>
      </c>
      <c r="D13" s="24" t="s">
        <v>174</v>
      </c>
      <c r="E13" s="25" t="s">
        <v>175</v>
      </c>
      <c r="F13" s="52" t="s">
        <v>655</v>
      </c>
      <c r="G13" s="23" t="s">
        <v>575</v>
      </c>
      <c r="H13" s="19" t="str">
        <f t="shared" si="1"/>
        <v>"Элбек Усимликларни химоя киленикаси"МЧЖ Усимликларни химоя қилиш ва зарар кунандалардан сақлаш ва бегона ўтлардан қарши кимевий воситалари савдо мажмуаси</v>
      </c>
      <c r="I13" s="23"/>
      <c r="J13" s="25" t="s">
        <v>24</v>
      </c>
      <c r="K13" s="25" t="s">
        <v>155</v>
      </c>
      <c r="L13" s="18"/>
      <c r="M13" s="18"/>
      <c r="N13" s="20"/>
      <c r="O13" s="20"/>
      <c r="P13" s="20"/>
      <c r="Q13" s="20"/>
      <c r="R13" s="21">
        <f t="shared" si="2"/>
        <v>560</v>
      </c>
      <c r="S13" s="27">
        <v>220</v>
      </c>
      <c r="T13" s="27">
        <v>340</v>
      </c>
      <c r="U13" s="27"/>
      <c r="V13" s="27"/>
      <c r="W13" s="22">
        <f t="shared" si="3"/>
        <v>3</v>
      </c>
      <c r="X13" s="27">
        <v>3</v>
      </c>
      <c r="Y13" s="26"/>
      <c r="Z13" s="26"/>
      <c r="AA13" s="40">
        <v>44749</v>
      </c>
      <c r="AB13" s="34">
        <v>44767</v>
      </c>
      <c r="AC13" s="34" t="s">
        <v>3771</v>
      </c>
      <c r="AD13" s="25" t="s">
        <v>21</v>
      </c>
    </row>
    <row r="14" spans="1:30" ht="31.5" x14ac:dyDescent="0.25">
      <c r="A14" t="s">
        <v>2352</v>
      </c>
      <c r="B14" t="s">
        <v>2128</v>
      </c>
      <c r="C14" s="17">
        <f>+SUBTOTAL(3,$F$8:F14)</f>
        <v>7</v>
      </c>
      <c r="D14" s="24" t="s">
        <v>174</v>
      </c>
      <c r="E14" s="25" t="s">
        <v>175</v>
      </c>
      <c r="F14" s="52" t="s">
        <v>649</v>
      </c>
      <c r="G14" s="23" t="s">
        <v>572</v>
      </c>
      <c r="H14" s="19" t="str">
        <f t="shared" si="1"/>
        <v>"Элёр Аббосбек файз"Х/К Маиший хизмат кўрсатиш ва умумий овқатланиш хизмати</v>
      </c>
      <c r="I14" s="23"/>
      <c r="J14" s="25" t="s">
        <v>24</v>
      </c>
      <c r="K14" s="25" t="s">
        <v>111</v>
      </c>
      <c r="L14" s="18"/>
      <c r="M14" s="18"/>
      <c r="N14" s="20"/>
      <c r="O14" s="20"/>
      <c r="P14" s="20"/>
      <c r="Q14" s="20"/>
      <c r="R14" s="21">
        <f t="shared" si="2"/>
        <v>1350</v>
      </c>
      <c r="S14" s="27">
        <v>450</v>
      </c>
      <c r="T14" s="27">
        <v>900</v>
      </c>
      <c r="U14" s="27"/>
      <c r="V14" s="27"/>
      <c r="W14" s="22">
        <f t="shared" si="3"/>
        <v>10</v>
      </c>
      <c r="X14" s="27">
        <v>6</v>
      </c>
      <c r="Y14" s="26"/>
      <c r="Z14" s="26">
        <v>4</v>
      </c>
      <c r="AA14" s="40">
        <v>44749</v>
      </c>
      <c r="AB14" s="34">
        <v>44796</v>
      </c>
      <c r="AC14" s="34" t="s">
        <v>3223</v>
      </c>
      <c r="AD14" s="25" t="s">
        <v>7</v>
      </c>
    </row>
    <row r="15" spans="1:30" ht="31.5" x14ac:dyDescent="0.25">
      <c r="A15" t="s">
        <v>2353</v>
      </c>
      <c r="B15" t="s">
        <v>2128</v>
      </c>
      <c r="C15" s="17">
        <f>+SUBTOTAL(3,$F$8:F15)</f>
        <v>8</v>
      </c>
      <c r="D15" s="24" t="s">
        <v>174</v>
      </c>
      <c r="E15" s="25" t="s">
        <v>175</v>
      </c>
      <c r="F15" s="52" t="s">
        <v>1454</v>
      </c>
      <c r="G15" s="23" t="s">
        <v>1455</v>
      </c>
      <c r="H15" s="19" t="str">
        <f t="shared" si="1"/>
        <v>"YULDUZ" МЧЖ Автомобилларга ёқилғи қуйиш шаҳобчаси ташкил этиш</v>
      </c>
      <c r="I15" s="23"/>
      <c r="J15" s="25" t="s">
        <v>24</v>
      </c>
      <c r="K15" s="25" t="s">
        <v>155</v>
      </c>
      <c r="L15" s="18"/>
      <c r="M15" s="18"/>
      <c r="N15" s="20"/>
      <c r="O15" s="20"/>
      <c r="P15" s="20"/>
      <c r="Q15" s="20"/>
      <c r="R15" s="21">
        <f t="shared" si="2"/>
        <v>590</v>
      </c>
      <c r="S15" s="27">
        <v>590</v>
      </c>
      <c r="T15" s="27"/>
      <c r="U15" s="27"/>
      <c r="V15" s="27"/>
      <c r="W15" s="22">
        <f t="shared" si="3"/>
        <v>5</v>
      </c>
      <c r="X15" s="27">
        <v>5</v>
      </c>
      <c r="Y15" s="26"/>
      <c r="Z15" s="26"/>
      <c r="AA15" s="40">
        <v>44833</v>
      </c>
      <c r="AB15" s="34">
        <v>44839</v>
      </c>
      <c r="AC15" s="34" t="s">
        <v>2268</v>
      </c>
      <c r="AD15" s="25" t="s">
        <v>8</v>
      </c>
    </row>
    <row r="16" spans="1:30" ht="31.5" x14ac:dyDescent="0.25">
      <c r="A16" t="s">
        <v>2354</v>
      </c>
      <c r="B16" t="s">
        <v>2128</v>
      </c>
      <c r="C16" s="17">
        <f>+SUBTOTAL(3,$F$8:F16)</f>
        <v>9</v>
      </c>
      <c r="D16" s="24" t="s">
        <v>174</v>
      </c>
      <c r="E16" s="25" t="s">
        <v>175</v>
      </c>
      <c r="F16" s="52" t="s">
        <v>1456</v>
      </c>
      <c r="G16" s="23" t="s">
        <v>1457</v>
      </c>
      <c r="H16" s="19" t="str">
        <f t="shared" si="1"/>
        <v>"AZIZBEK JAHONGIR GLOBAL ALOQA" МЧЖ Спорт зал ташкил этиш</v>
      </c>
      <c r="I16" s="23"/>
      <c r="J16" s="25" t="s">
        <v>24</v>
      </c>
      <c r="K16" s="25" t="s">
        <v>528</v>
      </c>
      <c r="L16" s="18"/>
      <c r="M16" s="18"/>
      <c r="N16" s="20"/>
      <c r="O16" s="20"/>
      <c r="P16" s="20"/>
      <c r="Q16" s="20"/>
      <c r="R16" s="21">
        <f t="shared" si="2"/>
        <v>1000</v>
      </c>
      <c r="S16" s="27">
        <v>500</v>
      </c>
      <c r="T16" s="27">
        <v>500</v>
      </c>
      <c r="U16" s="27"/>
      <c r="V16" s="27"/>
      <c r="W16" s="22">
        <f t="shared" si="3"/>
        <v>3</v>
      </c>
      <c r="X16" s="27">
        <v>3</v>
      </c>
      <c r="Y16" s="26"/>
      <c r="Z16" s="26"/>
      <c r="AA16" s="40">
        <v>44830</v>
      </c>
      <c r="AB16" s="34">
        <v>44830</v>
      </c>
      <c r="AC16" s="34" t="s">
        <v>2204</v>
      </c>
      <c r="AD16" s="25" t="s">
        <v>28</v>
      </c>
    </row>
    <row r="17" spans="1:30" ht="31.5" x14ac:dyDescent="0.25">
      <c r="A17" t="s">
        <v>2355</v>
      </c>
      <c r="B17" t="s">
        <v>2128</v>
      </c>
      <c r="C17" s="17">
        <f>+SUBTOTAL(3,$F$8:F17)</f>
        <v>10</v>
      </c>
      <c r="D17" s="24" t="s">
        <v>174</v>
      </c>
      <c r="E17" s="25" t="s">
        <v>175</v>
      </c>
      <c r="F17" s="52" t="s">
        <v>1458</v>
      </c>
      <c r="G17" s="23" t="s">
        <v>1459</v>
      </c>
      <c r="H17" s="19" t="str">
        <f t="shared" si="1"/>
        <v>"GLAIVE TRADE SS" МЧЖ Савдо ва маиший хизмат кўрсатиш комлекси ташкил этиш</v>
      </c>
      <c r="I17" s="23"/>
      <c r="J17" s="25" t="s">
        <v>24</v>
      </c>
      <c r="K17" s="25" t="s">
        <v>155</v>
      </c>
      <c r="L17" s="18"/>
      <c r="M17" s="18"/>
      <c r="N17" s="20"/>
      <c r="O17" s="20"/>
      <c r="P17" s="20"/>
      <c r="Q17" s="20"/>
      <c r="R17" s="21">
        <f t="shared" si="2"/>
        <v>2000</v>
      </c>
      <c r="S17" s="27">
        <v>2000</v>
      </c>
      <c r="T17" s="27"/>
      <c r="U17" s="27"/>
      <c r="V17" s="27"/>
      <c r="W17" s="22">
        <f t="shared" si="3"/>
        <v>3</v>
      </c>
      <c r="X17" s="27">
        <v>3</v>
      </c>
      <c r="Y17" s="26"/>
      <c r="Z17" s="26"/>
      <c r="AA17" s="40">
        <v>44833</v>
      </c>
      <c r="AB17" s="34">
        <v>44839</v>
      </c>
      <c r="AC17" s="34" t="s">
        <v>2136</v>
      </c>
      <c r="AD17" s="25" t="s">
        <v>8</v>
      </c>
    </row>
    <row r="18" spans="1:30" ht="31.5" x14ac:dyDescent="0.25">
      <c r="A18" t="s">
        <v>2356</v>
      </c>
      <c r="B18" t="s">
        <v>2128</v>
      </c>
      <c r="C18" s="17">
        <f>+SUBTOTAL(3,$F$8:F18)</f>
        <v>11</v>
      </c>
      <c r="D18" s="24" t="s">
        <v>174</v>
      </c>
      <c r="E18" s="25" t="s">
        <v>175</v>
      </c>
      <c r="F18" s="52" t="s">
        <v>1460</v>
      </c>
      <c r="G18" s="23" t="s">
        <v>166</v>
      </c>
      <c r="H18" s="19" t="str">
        <f t="shared" si="1"/>
        <v>"MIRJALOL UMMATQULOVICH" МЧЖ Шлакоблок ишлаб чиқаришни ташкил этиш</v>
      </c>
      <c r="I18" s="23"/>
      <c r="J18" s="25" t="s">
        <v>20</v>
      </c>
      <c r="K18" s="25" t="s">
        <v>527</v>
      </c>
      <c r="L18" s="18"/>
      <c r="M18" s="18"/>
      <c r="N18" s="20"/>
      <c r="O18" s="20"/>
      <c r="P18" s="20"/>
      <c r="Q18" s="20"/>
      <c r="R18" s="21">
        <f t="shared" si="2"/>
        <v>500</v>
      </c>
      <c r="S18" s="27">
        <v>300</v>
      </c>
      <c r="T18" s="27">
        <v>200</v>
      </c>
      <c r="U18" s="27"/>
      <c r="V18" s="27"/>
      <c r="W18" s="22">
        <f t="shared" si="3"/>
        <v>3</v>
      </c>
      <c r="X18" s="27">
        <v>3</v>
      </c>
      <c r="Y18" s="26"/>
      <c r="Z18" s="26"/>
      <c r="AA18" s="40">
        <v>44827</v>
      </c>
      <c r="AB18" s="34">
        <v>44839</v>
      </c>
      <c r="AC18" s="34" t="s">
        <v>2275</v>
      </c>
      <c r="AD18" s="25" t="s">
        <v>26</v>
      </c>
    </row>
    <row r="19" spans="1:30" ht="31.5" x14ac:dyDescent="0.25">
      <c r="A19" t="s">
        <v>2357</v>
      </c>
      <c r="B19" t="s">
        <v>2128</v>
      </c>
      <c r="C19" s="17">
        <f>+SUBTOTAL(3,$F$8:F19)</f>
        <v>12</v>
      </c>
      <c r="D19" s="24" t="s">
        <v>174</v>
      </c>
      <c r="E19" s="25" t="s">
        <v>175</v>
      </c>
      <c r="F19" s="52" t="s">
        <v>1461</v>
      </c>
      <c r="G19" s="23" t="s">
        <v>430</v>
      </c>
      <c r="H19" s="19" t="str">
        <f t="shared" si="1"/>
        <v>"BULUNG‘UR ZUKKO KELAJAK" ОК Мини стадион ташкил этиш</v>
      </c>
      <c r="I19" s="23"/>
      <c r="J19" s="25" t="s">
        <v>24</v>
      </c>
      <c r="K19" s="25" t="s">
        <v>111</v>
      </c>
      <c r="L19" s="18"/>
      <c r="M19" s="18"/>
      <c r="N19" s="20"/>
      <c r="O19" s="20"/>
      <c r="P19" s="20"/>
      <c r="Q19" s="20"/>
      <c r="R19" s="21">
        <f t="shared" si="2"/>
        <v>400</v>
      </c>
      <c r="S19" s="27">
        <v>275</v>
      </c>
      <c r="T19" s="27">
        <v>125</v>
      </c>
      <c r="U19" s="27"/>
      <c r="V19" s="27"/>
      <c r="W19" s="22">
        <f t="shared" si="3"/>
        <v>2</v>
      </c>
      <c r="X19" s="27">
        <v>2</v>
      </c>
      <c r="Y19" s="26"/>
      <c r="Z19" s="26"/>
      <c r="AA19" s="40">
        <v>44827</v>
      </c>
      <c r="AB19" s="34" t="s">
        <v>3775</v>
      </c>
      <c r="AC19" s="34" t="s">
        <v>2204</v>
      </c>
      <c r="AD19" s="25" t="s">
        <v>26</v>
      </c>
    </row>
    <row r="20" spans="1:30" ht="31.5" x14ac:dyDescent="0.25">
      <c r="A20" t="s">
        <v>2358</v>
      </c>
      <c r="B20" t="s">
        <v>2128</v>
      </c>
      <c r="C20" s="17">
        <f>+SUBTOTAL(3,$F$8:F20)</f>
        <v>13</v>
      </c>
      <c r="D20" s="24" t="s">
        <v>174</v>
      </c>
      <c r="E20" s="25" t="s">
        <v>175</v>
      </c>
      <c r="F20" s="52" t="s">
        <v>1544</v>
      </c>
      <c r="G20" s="23" t="s">
        <v>149</v>
      </c>
      <c r="H20" s="19" t="str">
        <f t="shared" si="1"/>
        <v>"HARVARD INTER SCHOOL" МЧЖ Ўқув марказ ташкил этиш</v>
      </c>
      <c r="I20" s="23"/>
      <c r="J20" s="25" t="s">
        <v>24</v>
      </c>
      <c r="K20" s="25" t="s">
        <v>529</v>
      </c>
      <c r="L20" s="18"/>
      <c r="M20" s="18"/>
      <c r="N20" s="20"/>
      <c r="O20" s="20"/>
      <c r="P20" s="20"/>
      <c r="Q20" s="20"/>
      <c r="R20" s="21">
        <f t="shared" si="2"/>
        <v>600</v>
      </c>
      <c r="S20" s="27">
        <v>400</v>
      </c>
      <c r="T20" s="27">
        <v>200</v>
      </c>
      <c r="U20" s="27"/>
      <c r="V20" s="27"/>
      <c r="W20" s="22">
        <f t="shared" si="3"/>
        <v>4</v>
      </c>
      <c r="X20" s="27">
        <v>4</v>
      </c>
      <c r="Y20" s="26"/>
      <c r="Z20" s="26"/>
      <c r="AA20" s="40">
        <v>44860</v>
      </c>
      <c r="AB20" s="34">
        <v>44830</v>
      </c>
      <c r="AC20" s="34" t="s">
        <v>2269</v>
      </c>
      <c r="AD20" s="25" t="s">
        <v>28</v>
      </c>
    </row>
    <row r="21" spans="1:30" ht="31.5" x14ac:dyDescent="0.25">
      <c r="A21" t="s">
        <v>2359</v>
      </c>
      <c r="B21" t="s">
        <v>2128</v>
      </c>
      <c r="C21" s="17">
        <f>+SUBTOTAL(3,$F$8:F21)</f>
        <v>14</v>
      </c>
      <c r="D21" s="24" t="s">
        <v>174</v>
      </c>
      <c r="E21" s="25" t="s">
        <v>175</v>
      </c>
      <c r="F21" s="52" t="s">
        <v>1567</v>
      </c>
      <c r="G21" s="23" t="s">
        <v>1568</v>
      </c>
      <c r="H21" s="19" t="str">
        <f t="shared" si="1"/>
        <v>"Агро био хим инвест" МЧЖ "Агромарказ" ташкил этиш</v>
      </c>
      <c r="I21" s="23"/>
      <c r="J21" s="25" t="s">
        <v>24</v>
      </c>
      <c r="K21" s="25" t="s">
        <v>155</v>
      </c>
      <c r="L21" s="18"/>
      <c r="M21" s="18"/>
      <c r="N21" s="20"/>
      <c r="O21" s="20"/>
      <c r="P21" s="20"/>
      <c r="Q21" s="20"/>
      <c r="R21" s="21">
        <f t="shared" si="2"/>
        <v>3000</v>
      </c>
      <c r="S21" s="27">
        <v>1400</v>
      </c>
      <c r="T21" s="27">
        <v>1600</v>
      </c>
      <c r="U21" s="27"/>
      <c r="V21" s="27"/>
      <c r="W21" s="22">
        <f t="shared" si="3"/>
        <v>4</v>
      </c>
      <c r="X21" s="27">
        <v>4</v>
      </c>
      <c r="Y21" s="26"/>
      <c r="Z21" s="26"/>
      <c r="AA21" s="40">
        <v>44861</v>
      </c>
      <c r="AB21" s="34">
        <v>44861</v>
      </c>
      <c r="AC21" s="34" t="s">
        <v>2202</v>
      </c>
      <c r="AD21" s="25" t="s">
        <v>21</v>
      </c>
    </row>
    <row r="22" spans="1:30" ht="31.5" x14ac:dyDescent="0.25">
      <c r="A22" t="s">
        <v>2360</v>
      </c>
      <c r="B22" t="s">
        <v>2128</v>
      </c>
      <c r="C22" s="17">
        <f>+SUBTOTAL(3,$F$8:F22)</f>
        <v>15</v>
      </c>
      <c r="D22" s="24" t="s">
        <v>174</v>
      </c>
      <c r="E22" s="25" t="s">
        <v>175</v>
      </c>
      <c r="F22" s="52" t="s">
        <v>1048</v>
      </c>
      <c r="G22" s="23" t="s">
        <v>476</v>
      </c>
      <c r="H22" s="19" t="str">
        <f t="shared" si="1"/>
        <v>"DILBAR SIFAT-URUG‘ TAMORQA XIZMAT" МЧЖ Томорқачилик кластерини ташкил этиш</v>
      </c>
      <c r="I22" s="23"/>
      <c r="J22" s="25" t="s">
        <v>23</v>
      </c>
      <c r="K22" s="25" t="s">
        <v>542</v>
      </c>
      <c r="L22" s="18"/>
      <c r="M22" s="18"/>
      <c r="N22" s="20"/>
      <c r="O22" s="20"/>
      <c r="P22" s="20"/>
      <c r="Q22" s="20"/>
      <c r="R22" s="21">
        <f t="shared" si="2"/>
        <v>9600</v>
      </c>
      <c r="S22" s="27">
        <v>7800</v>
      </c>
      <c r="T22" s="27">
        <v>1800</v>
      </c>
      <c r="U22" s="27"/>
      <c r="V22" s="27"/>
      <c r="W22" s="22">
        <f t="shared" si="3"/>
        <v>8</v>
      </c>
      <c r="X22" s="27">
        <v>8</v>
      </c>
      <c r="Y22" s="26"/>
      <c r="Z22" s="26"/>
      <c r="AA22" s="40">
        <v>44858</v>
      </c>
      <c r="AB22" s="34">
        <v>44858</v>
      </c>
      <c r="AC22" s="34" t="s">
        <v>2201</v>
      </c>
      <c r="AD22" s="25" t="s">
        <v>28</v>
      </c>
    </row>
    <row r="23" spans="1:30" ht="47.25" x14ac:dyDescent="0.25">
      <c r="A23" t="s">
        <v>2361</v>
      </c>
      <c r="B23" t="s">
        <v>2128</v>
      </c>
      <c r="C23" s="17">
        <f>+SUBTOTAL(3,$F$8:F23)</f>
        <v>16</v>
      </c>
      <c r="D23" s="24" t="s">
        <v>174</v>
      </c>
      <c r="E23" s="25" t="s">
        <v>175</v>
      </c>
      <c r="F23" s="52" t="s">
        <v>964</v>
      </c>
      <c r="G23" s="23" t="s">
        <v>202</v>
      </c>
      <c r="H23" s="19" t="str">
        <f t="shared" si="1"/>
        <v>"METIN BUSINESS FRUITS"МЧЖ Қишлоқ хўжалиги маҳсулотларини қайта ишлашни кенгайтириш</v>
      </c>
      <c r="I23" s="23"/>
      <c r="J23" s="25" t="s">
        <v>20</v>
      </c>
      <c r="K23" s="25" t="s">
        <v>526</v>
      </c>
      <c r="L23" s="18"/>
      <c r="M23" s="18"/>
      <c r="N23" s="20"/>
      <c r="O23" s="20"/>
      <c r="P23" s="20"/>
      <c r="Q23" s="20"/>
      <c r="R23" s="21">
        <f t="shared" si="2"/>
        <v>11500</v>
      </c>
      <c r="S23" s="27">
        <v>3500</v>
      </c>
      <c r="T23" s="27">
        <v>8000</v>
      </c>
      <c r="U23" s="27"/>
      <c r="V23" s="27"/>
      <c r="W23" s="22">
        <f t="shared" si="3"/>
        <v>6</v>
      </c>
      <c r="X23" s="27">
        <v>6</v>
      </c>
      <c r="Y23" s="26"/>
      <c r="Z23" s="26"/>
      <c r="AA23" s="40">
        <v>44823</v>
      </c>
      <c r="AB23" s="34">
        <v>44823</v>
      </c>
      <c r="AC23" s="34" t="s">
        <v>2277</v>
      </c>
      <c r="AD23" s="25" t="s">
        <v>9</v>
      </c>
    </row>
    <row r="24" spans="1:30" ht="31.5" x14ac:dyDescent="0.25">
      <c r="A24" t="s">
        <v>2362</v>
      </c>
      <c r="B24" t="s">
        <v>2128</v>
      </c>
      <c r="C24" s="17">
        <f>+SUBTOTAL(3,$F$8:F24)</f>
        <v>17</v>
      </c>
      <c r="D24" s="24" t="s">
        <v>174</v>
      </c>
      <c r="E24" s="25" t="s">
        <v>175</v>
      </c>
      <c r="F24" s="52" t="s">
        <v>963</v>
      </c>
      <c r="G24" s="23" t="s">
        <v>192</v>
      </c>
      <c r="H24" s="19" t="str">
        <f t="shared" si="1"/>
        <v>"ZAR OLTIN PILLA"МЧЖ Пилла етиштириш ва қайта ишлашни ташкил этиш</v>
      </c>
      <c r="I24" s="23"/>
      <c r="J24" s="25" t="s">
        <v>23</v>
      </c>
      <c r="K24" s="25" t="s">
        <v>550</v>
      </c>
      <c r="L24" s="18"/>
      <c r="M24" s="18"/>
      <c r="N24" s="20"/>
      <c r="O24" s="20"/>
      <c r="P24" s="20"/>
      <c r="Q24" s="20"/>
      <c r="R24" s="21">
        <f t="shared" si="2"/>
        <v>8000</v>
      </c>
      <c r="S24" s="27">
        <v>6200</v>
      </c>
      <c r="T24" s="27">
        <v>1800</v>
      </c>
      <c r="U24" s="27"/>
      <c r="V24" s="27"/>
      <c r="W24" s="22">
        <f t="shared" si="3"/>
        <v>2300</v>
      </c>
      <c r="X24" s="27">
        <v>3</v>
      </c>
      <c r="Y24" s="26">
        <v>2297</v>
      </c>
      <c r="Z24" s="26"/>
      <c r="AA24" s="40">
        <v>44868</v>
      </c>
      <c r="AB24" s="34">
        <v>44868</v>
      </c>
      <c r="AC24" s="34" t="s">
        <v>2195</v>
      </c>
      <c r="AD24" s="25" t="s">
        <v>26</v>
      </c>
    </row>
    <row r="25" spans="1:30" ht="47.25" x14ac:dyDescent="0.25">
      <c r="A25" t="s">
        <v>2363</v>
      </c>
      <c r="B25" t="s">
        <v>2128</v>
      </c>
      <c r="C25" s="17">
        <f>+SUBTOTAL(3,$F$8:F25)</f>
        <v>18</v>
      </c>
      <c r="D25" s="24" t="s">
        <v>174</v>
      </c>
      <c r="E25" s="25" t="s">
        <v>175</v>
      </c>
      <c r="F25" s="52" t="s">
        <v>962</v>
      </c>
      <c r="G25" s="23" t="s">
        <v>191</v>
      </c>
      <c r="H25" s="19" t="str">
        <f t="shared" si="1"/>
        <v>"ZAXROXONIM RAXIMAXONIM"МЧЖ Нодавлат мактабгача таълим муассасини ташкил этиш</v>
      </c>
      <c r="I25" s="23"/>
      <c r="J25" s="25" t="s">
        <v>24</v>
      </c>
      <c r="K25" s="25" t="s">
        <v>529</v>
      </c>
      <c r="L25" s="18"/>
      <c r="M25" s="18"/>
      <c r="N25" s="20"/>
      <c r="O25" s="20"/>
      <c r="P25" s="20"/>
      <c r="Q25" s="20"/>
      <c r="R25" s="21">
        <f t="shared" si="2"/>
        <v>7200</v>
      </c>
      <c r="S25" s="27">
        <v>2500</v>
      </c>
      <c r="T25" s="27">
        <v>4700</v>
      </c>
      <c r="U25" s="27"/>
      <c r="V25" s="27"/>
      <c r="W25" s="22">
        <f t="shared" si="3"/>
        <v>18</v>
      </c>
      <c r="X25" s="27">
        <v>10</v>
      </c>
      <c r="Y25" s="26"/>
      <c r="Z25" s="26">
        <v>8</v>
      </c>
      <c r="AA25" s="40">
        <v>44812</v>
      </c>
      <c r="AB25" s="34">
        <v>44812</v>
      </c>
      <c r="AC25" s="34" t="s">
        <v>2185</v>
      </c>
      <c r="AD25" s="25" t="s">
        <v>26</v>
      </c>
    </row>
    <row r="26" spans="1:30" ht="31.5" x14ac:dyDescent="0.25">
      <c r="A26" t="s">
        <v>2364</v>
      </c>
      <c r="B26" t="s">
        <v>2128</v>
      </c>
      <c r="C26" s="17">
        <f>+SUBTOTAL(3,$F$8:F26)</f>
        <v>19</v>
      </c>
      <c r="D26" s="24" t="s">
        <v>174</v>
      </c>
      <c r="E26" s="25" t="s">
        <v>175</v>
      </c>
      <c r="F26" s="52" t="s">
        <v>650</v>
      </c>
      <c r="G26" s="23" t="s">
        <v>199</v>
      </c>
      <c r="H26" s="19" t="str">
        <f t="shared" si="1"/>
        <v>"Бахромжон Бахтиёров"МЧЖ Шебен ишлаб чиқариш</v>
      </c>
      <c r="I26" s="23"/>
      <c r="J26" s="25" t="s">
        <v>20</v>
      </c>
      <c r="K26" s="25" t="s">
        <v>527</v>
      </c>
      <c r="L26" s="18"/>
      <c r="M26" s="18"/>
      <c r="N26" s="20"/>
      <c r="O26" s="20"/>
      <c r="P26" s="20"/>
      <c r="Q26" s="20"/>
      <c r="R26" s="21">
        <f t="shared" si="2"/>
        <v>4800</v>
      </c>
      <c r="S26" s="27">
        <v>1600</v>
      </c>
      <c r="T26" s="27">
        <v>3200</v>
      </c>
      <c r="U26" s="27"/>
      <c r="V26" s="27"/>
      <c r="W26" s="22">
        <f t="shared" si="3"/>
        <v>9</v>
      </c>
      <c r="X26" s="27">
        <v>9</v>
      </c>
      <c r="Y26" s="26"/>
      <c r="Z26" s="26"/>
      <c r="AA26" s="40">
        <v>44858</v>
      </c>
      <c r="AB26" s="34">
        <v>44858</v>
      </c>
      <c r="AC26" s="34" t="s">
        <v>3774</v>
      </c>
      <c r="AD26" s="25" t="s">
        <v>26</v>
      </c>
    </row>
    <row r="27" spans="1:30" ht="31.5" x14ac:dyDescent="0.25">
      <c r="A27" t="s">
        <v>2365</v>
      </c>
      <c r="B27" t="s">
        <v>2128</v>
      </c>
      <c r="C27" s="17">
        <f>+SUBTOTAL(3,$F$8:F27)</f>
        <v>20</v>
      </c>
      <c r="D27" s="24" t="s">
        <v>174</v>
      </c>
      <c r="E27" s="25" t="s">
        <v>175</v>
      </c>
      <c r="F27" s="52" t="s">
        <v>652</v>
      </c>
      <c r="G27" s="23" t="s">
        <v>573</v>
      </c>
      <c r="H27" s="19" t="str">
        <f t="shared" si="1"/>
        <v>"Оқтепа Газ Сервис"МЧЖ Хусусий мактаб ва Диагностика маркази ташкил этиш</v>
      </c>
      <c r="I27" s="23"/>
      <c r="J27" s="25" t="s">
        <v>24</v>
      </c>
      <c r="K27" s="25" t="s">
        <v>529</v>
      </c>
      <c r="L27" s="18"/>
      <c r="M27" s="18"/>
      <c r="N27" s="20"/>
      <c r="O27" s="20"/>
      <c r="P27" s="20"/>
      <c r="Q27" s="20"/>
      <c r="R27" s="21">
        <f t="shared" si="2"/>
        <v>3500</v>
      </c>
      <c r="S27" s="27">
        <v>1700</v>
      </c>
      <c r="T27" s="27">
        <v>1800</v>
      </c>
      <c r="U27" s="27"/>
      <c r="V27" s="27"/>
      <c r="W27" s="22">
        <f t="shared" si="3"/>
        <v>18</v>
      </c>
      <c r="X27" s="27">
        <v>18</v>
      </c>
      <c r="Y27" s="26"/>
      <c r="Z27" s="26"/>
      <c r="AA27" s="40">
        <v>44796</v>
      </c>
      <c r="AB27" s="34">
        <v>44796</v>
      </c>
      <c r="AC27" s="34" t="s">
        <v>3769</v>
      </c>
      <c r="AD27" s="25" t="s">
        <v>7</v>
      </c>
    </row>
    <row r="28" spans="1:30" ht="31.5" x14ac:dyDescent="0.25">
      <c r="A28" t="s">
        <v>2366</v>
      </c>
      <c r="B28" t="s">
        <v>2128</v>
      </c>
      <c r="C28" s="17">
        <f>+SUBTOTAL(3,$F$8:F28)</f>
        <v>21</v>
      </c>
      <c r="D28" s="24" t="s">
        <v>174</v>
      </c>
      <c r="E28" s="25" t="s">
        <v>175</v>
      </c>
      <c r="F28" s="52" t="s">
        <v>653</v>
      </c>
      <c r="G28" s="23" t="s">
        <v>574</v>
      </c>
      <c r="H28" s="19" t="str">
        <f t="shared" si="1"/>
        <v>"Смарт БС"МЧЖ Кандолат маҳсулотлари ишлаб чиқариш</v>
      </c>
      <c r="I28" s="23"/>
      <c r="J28" s="25" t="s">
        <v>20</v>
      </c>
      <c r="K28" s="25" t="s">
        <v>526</v>
      </c>
      <c r="L28" s="18"/>
      <c r="M28" s="18"/>
      <c r="N28" s="20"/>
      <c r="O28" s="20"/>
      <c r="P28" s="20"/>
      <c r="Q28" s="20"/>
      <c r="R28" s="21">
        <f t="shared" si="2"/>
        <v>370</v>
      </c>
      <c r="S28" s="27">
        <v>120</v>
      </c>
      <c r="T28" s="27">
        <v>250</v>
      </c>
      <c r="U28" s="27"/>
      <c r="V28" s="27"/>
      <c r="W28" s="22">
        <f t="shared" si="3"/>
        <v>5</v>
      </c>
      <c r="X28" s="27">
        <v>5</v>
      </c>
      <c r="Y28" s="26"/>
      <c r="Z28" s="26"/>
      <c r="AA28" s="40">
        <v>44847</v>
      </c>
      <c r="AB28" s="34">
        <v>44847</v>
      </c>
      <c r="AC28" s="34" t="s">
        <v>2271</v>
      </c>
      <c r="AD28" s="25" t="s">
        <v>26</v>
      </c>
    </row>
    <row r="29" spans="1:30" ht="31.5" x14ac:dyDescent="0.25">
      <c r="A29" t="s">
        <v>2918</v>
      </c>
      <c r="B29" t="s">
        <v>1092</v>
      </c>
      <c r="C29" s="17">
        <f>+SUBTOTAL(3,$F$8:F29)</f>
        <v>22</v>
      </c>
      <c r="D29" s="24" t="s">
        <v>174</v>
      </c>
      <c r="E29" s="25" t="s">
        <v>175</v>
      </c>
      <c r="F29" s="52" t="s">
        <v>1433</v>
      </c>
      <c r="G29" s="23" t="s">
        <v>64</v>
      </c>
      <c r="H29" s="19" t="str">
        <f t="shared" si="1"/>
        <v>"Шербек ишонч нур" МЧЖ Савдо хизматини ташкил этиш</v>
      </c>
      <c r="I29" s="23"/>
      <c r="J29" s="25" t="s">
        <v>24</v>
      </c>
      <c r="K29" s="25" t="s">
        <v>155</v>
      </c>
      <c r="L29" s="18"/>
      <c r="M29" s="18"/>
      <c r="N29" s="20"/>
      <c r="O29" s="20"/>
      <c r="P29" s="20"/>
      <c r="Q29" s="20"/>
      <c r="R29" s="21">
        <f t="shared" si="2"/>
        <v>400</v>
      </c>
      <c r="S29" s="27">
        <v>100</v>
      </c>
      <c r="T29" s="27">
        <v>300</v>
      </c>
      <c r="U29" s="27"/>
      <c r="V29" s="27"/>
      <c r="W29" s="22">
        <f t="shared" si="3"/>
        <v>4</v>
      </c>
      <c r="X29" s="27">
        <v>4</v>
      </c>
      <c r="Y29" s="26"/>
      <c r="Z29" s="26"/>
      <c r="AA29" s="40">
        <v>44796</v>
      </c>
      <c r="AB29" s="40">
        <v>44796</v>
      </c>
      <c r="AC29" s="34" t="s">
        <v>2344</v>
      </c>
      <c r="AD29" s="25" t="s">
        <v>7</v>
      </c>
    </row>
    <row r="30" spans="1:30" ht="31.5" x14ac:dyDescent="0.25">
      <c r="A30" t="s">
        <v>2919</v>
      </c>
      <c r="B30" t="s">
        <v>1092</v>
      </c>
      <c r="C30" s="17">
        <f>+SUBTOTAL(3,$F$8:F30)</f>
        <v>23</v>
      </c>
      <c r="D30" s="24" t="s">
        <v>174</v>
      </c>
      <c r="E30" s="25" t="s">
        <v>175</v>
      </c>
      <c r="F30" s="52" t="s">
        <v>1434</v>
      </c>
      <c r="G30" s="23" t="s">
        <v>60</v>
      </c>
      <c r="H30" s="19" t="str">
        <f t="shared" si="1"/>
        <v>"Норбек 21 агро кимё" МЧЖ Юк ташиш хизматини ташкил этиш</v>
      </c>
      <c r="I30" s="23"/>
      <c r="J30" s="25" t="s">
        <v>24</v>
      </c>
      <c r="K30" s="25" t="s">
        <v>530</v>
      </c>
      <c r="L30" s="18"/>
      <c r="M30" s="18"/>
      <c r="N30" s="20"/>
      <c r="O30" s="20"/>
      <c r="P30" s="20"/>
      <c r="Q30" s="20"/>
      <c r="R30" s="21">
        <f t="shared" si="2"/>
        <v>460</v>
      </c>
      <c r="S30" s="27">
        <v>60</v>
      </c>
      <c r="T30" s="27">
        <v>400</v>
      </c>
      <c r="U30" s="27"/>
      <c r="V30" s="27"/>
      <c r="W30" s="22">
        <f t="shared" si="3"/>
        <v>2</v>
      </c>
      <c r="X30" s="27">
        <v>2</v>
      </c>
      <c r="Y30" s="26"/>
      <c r="Z30" s="26"/>
      <c r="AA30" s="40">
        <v>44796</v>
      </c>
      <c r="AB30" s="40">
        <v>44796</v>
      </c>
      <c r="AC30" s="34" t="s">
        <v>2261</v>
      </c>
      <c r="AD30" s="25" t="s">
        <v>7</v>
      </c>
    </row>
    <row r="31" spans="1:30" ht="47.25" x14ac:dyDescent="0.25">
      <c r="A31" t="s">
        <v>2920</v>
      </c>
      <c r="B31" t="s">
        <v>1092</v>
      </c>
      <c r="C31" s="17">
        <f>+SUBTOTAL(3,$F$8:F31)</f>
        <v>24</v>
      </c>
      <c r="D31" s="24" t="s">
        <v>174</v>
      </c>
      <c r="E31" s="25" t="s">
        <v>175</v>
      </c>
      <c r="F31" s="52" t="s">
        <v>1435</v>
      </c>
      <c r="G31" s="23" t="s">
        <v>1436</v>
      </c>
      <c r="H31" s="19" t="str">
        <f t="shared" si="1"/>
        <v>"Булунғур янгиқўрғон" МЧЖ Умумий овқатланиш ва маросимлар ўтказиш хизмати ташкил этиш</v>
      </c>
      <c r="I31" s="23"/>
      <c r="J31" s="25" t="s">
        <v>24</v>
      </c>
      <c r="K31" s="25" t="s">
        <v>531</v>
      </c>
      <c r="L31" s="18"/>
      <c r="M31" s="18"/>
      <c r="N31" s="20"/>
      <c r="O31" s="20"/>
      <c r="P31" s="20"/>
      <c r="Q31" s="20"/>
      <c r="R31" s="21">
        <f t="shared" si="2"/>
        <v>1000</v>
      </c>
      <c r="S31" s="27">
        <v>915</v>
      </c>
      <c r="T31" s="27">
        <v>85</v>
      </c>
      <c r="U31" s="27"/>
      <c r="V31" s="27"/>
      <c r="W31" s="22">
        <f t="shared" si="3"/>
        <v>3</v>
      </c>
      <c r="X31" s="27">
        <v>3</v>
      </c>
      <c r="Y31" s="26"/>
      <c r="Z31" s="26"/>
      <c r="AA31" s="40">
        <v>44796</v>
      </c>
      <c r="AB31" s="40">
        <v>44796</v>
      </c>
      <c r="AC31" s="34" t="s">
        <v>2263</v>
      </c>
      <c r="AD31" s="25" t="s">
        <v>7</v>
      </c>
    </row>
    <row r="32" spans="1:30" ht="31.5" x14ac:dyDescent="0.25">
      <c r="A32" t="s">
        <v>2921</v>
      </c>
      <c r="B32" t="s">
        <v>1092</v>
      </c>
      <c r="C32" s="17">
        <f>+SUBTOTAL(3,$F$8:F32)</f>
        <v>25</v>
      </c>
      <c r="D32" s="24" t="s">
        <v>174</v>
      </c>
      <c r="E32" s="25" t="s">
        <v>175</v>
      </c>
      <c r="F32" s="52" t="s">
        <v>1398</v>
      </c>
      <c r="G32" s="23" t="s">
        <v>81</v>
      </c>
      <c r="H32" s="19" t="str">
        <f t="shared" si="1"/>
        <v>"Олқартепа" ФХ Қўйчиликни ривожлантириш</v>
      </c>
      <c r="I32" s="23"/>
      <c r="J32" s="25" t="s">
        <v>23</v>
      </c>
      <c r="K32" s="25" t="s">
        <v>42</v>
      </c>
      <c r="L32" s="18"/>
      <c r="M32" s="18"/>
      <c r="N32" s="20"/>
      <c r="O32" s="20"/>
      <c r="P32" s="20"/>
      <c r="Q32" s="20"/>
      <c r="R32" s="21">
        <f t="shared" si="2"/>
        <v>250</v>
      </c>
      <c r="S32" s="27">
        <v>250</v>
      </c>
      <c r="T32" s="27"/>
      <c r="U32" s="27"/>
      <c r="V32" s="27"/>
      <c r="W32" s="22">
        <f t="shared" si="3"/>
        <v>2</v>
      </c>
      <c r="X32" s="27">
        <v>2</v>
      </c>
      <c r="Y32" s="26"/>
      <c r="Z32" s="26"/>
      <c r="AA32" s="40">
        <v>44695</v>
      </c>
      <c r="AB32" s="40">
        <v>44695</v>
      </c>
      <c r="AC32" s="34" t="s">
        <v>3225</v>
      </c>
      <c r="AD32" s="25" t="s">
        <v>28</v>
      </c>
    </row>
    <row r="33" spans="1:31" ht="31.5" x14ac:dyDescent="0.25">
      <c r="A33" t="s">
        <v>3419</v>
      </c>
      <c r="B33" t="s">
        <v>2128</v>
      </c>
      <c r="C33" s="17">
        <f>+SUBTOTAL(3,$F$8:F33)</f>
        <v>26</v>
      </c>
      <c r="D33" s="24" t="s">
        <v>174</v>
      </c>
      <c r="E33" s="25" t="s">
        <v>175</v>
      </c>
      <c r="F33" s="52" t="s">
        <v>656</v>
      </c>
      <c r="G33" s="23" t="s">
        <v>317</v>
      </c>
      <c r="H33" s="19" t="str">
        <f t="shared" si="1"/>
        <v xml:space="preserve">"ALLAYOR DONIYOR-B"МЧЖ Паррандачиликни ривожлантириш </v>
      </c>
      <c r="I33" s="23"/>
      <c r="J33" s="25" t="s">
        <v>23</v>
      </c>
      <c r="K33" s="25" t="s">
        <v>83</v>
      </c>
      <c r="L33" s="18"/>
      <c r="M33" s="18"/>
      <c r="N33" s="20"/>
      <c r="O33" s="20"/>
      <c r="P33" s="20"/>
      <c r="Q33" s="20"/>
      <c r="R33" s="21">
        <f t="shared" si="2"/>
        <v>340</v>
      </c>
      <c r="S33" s="27">
        <v>100</v>
      </c>
      <c r="T33" s="27">
        <v>240</v>
      </c>
      <c r="U33" s="27">
        <v>0</v>
      </c>
      <c r="V33" s="27">
        <v>0</v>
      </c>
      <c r="W33" s="22">
        <f t="shared" si="3"/>
        <v>5</v>
      </c>
      <c r="X33" s="27">
        <v>5</v>
      </c>
      <c r="Y33" s="26">
        <v>0</v>
      </c>
      <c r="Z33" s="26">
        <v>0</v>
      </c>
      <c r="AA33" s="40">
        <v>44907</v>
      </c>
      <c r="AB33" s="40">
        <v>44907</v>
      </c>
      <c r="AC33" s="34" t="s">
        <v>2192</v>
      </c>
      <c r="AD33" s="25" t="s">
        <v>21</v>
      </c>
      <c r="AE33" t="s">
        <v>3416</v>
      </c>
    </row>
    <row r="34" spans="1:31" ht="47.25" x14ac:dyDescent="0.25">
      <c r="A34" t="s">
        <v>3420</v>
      </c>
      <c r="B34" t="s">
        <v>2128</v>
      </c>
      <c r="C34" s="17">
        <f>+SUBTOTAL(3,$F$8:F34)</f>
        <v>27</v>
      </c>
      <c r="D34" s="24" t="s">
        <v>174</v>
      </c>
      <c r="E34" s="25" t="s">
        <v>175</v>
      </c>
      <c r="F34" s="52" t="s">
        <v>648</v>
      </c>
      <c r="G34" s="23" t="s">
        <v>195</v>
      </c>
      <c r="H34" s="19" t="str">
        <f t="shared" si="1"/>
        <v>"NARZI OTA U"OK Савдо дуконлари ташкил этиш, автомобилларга техник хизмат кўрсатишни ташкил этиш</v>
      </c>
      <c r="I34" s="23"/>
      <c r="J34" s="25" t="s">
        <v>24</v>
      </c>
      <c r="K34" s="25" t="s">
        <v>155</v>
      </c>
      <c r="L34" s="18"/>
      <c r="M34" s="18"/>
      <c r="N34" s="20"/>
      <c r="O34" s="20"/>
      <c r="P34" s="20"/>
      <c r="Q34" s="20"/>
      <c r="R34" s="21">
        <f t="shared" si="2"/>
        <v>3200</v>
      </c>
      <c r="S34" s="27">
        <v>2000</v>
      </c>
      <c r="T34" s="27">
        <v>1200</v>
      </c>
      <c r="U34" s="27">
        <v>0</v>
      </c>
      <c r="V34" s="27">
        <v>0</v>
      </c>
      <c r="W34" s="22">
        <f t="shared" si="3"/>
        <v>10</v>
      </c>
      <c r="X34" s="27">
        <v>10</v>
      </c>
      <c r="Y34" s="26">
        <v>0</v>
      </c>
      <c r="Z34" s="26">
        <v>0</v>
      </c>
      <c r="AA34" s="40">
        <v>44909</v>
      </c>
      <c r="AB34" s="40">
        <v>44909</v>
      </c>
      <c r="AC34" s="34" t="s">
        <v>2198</v>
      </c>
      <c r="AD34" s="25" t="s">
        <v>7</v>
      </c>
      <c r="AE34" t="s">
        <v>3416</v>
      </c>
    </row>
    <row r="35" spans="1:31" ht="31.5" x14ac:dyDescent="0.25">
      <c r="A35" t="s">
        <v>3421</v>
      </c>
      <c r="B35" t="s">
        <v>2128</v>
      </c>
      <c r="C35" s="17">
        <f>+SUBTOTAL(3,$F$8:F35)</f>
        <v>28</v>
      </c>
      <c r="D35" s="24" t="s">
        <v>174</v>
      </c>
      <c r="E35" s="25" t="s">
        <v>175</v>
      </c>
      <c r="F35" s="52" t="s">
        <v>628</v>
      </c>
      <c r="G35" s="23" t="s">
        <v>193</v>
      </c>
      <c r="H35" s="19" t="str">
        <f t="shared" si="1"/>
        <v>"Булунғур Мева Экспорт"МЧЖ узумчиликни ташкил этиш</v>
      </c>
      <c r="I35" s="23"/>
      <c r="J35" s="25" t="s">
        <v>23</v>
      </c>
      <c r="K35" s="25" t="s">
        <v>110</v>
      </c>
      <c r="L35" s="18"/>
      <c r="M35" s="18"/>
      <c r="N35" s="20"/>
      <c r="O35" s="20"/>
      <c r="P35" s="20"/>
      <c r="Q35" s="20"/>
      <c r="R35" s="21">
        <f t="shared" si="2"/>
        <v>2400</v>
      </c>
      <c r="S35" s="27">
        <v>2400</v>
      </c>
      <c r="T35" s="27"/>
      <c r="U35" s="27"/>
      <c r="V35" s="27"/>
      <c r="W35" s="22">
        <f t="shared" si="3"/>
        <v>3</v>
      </c>
      <c r="X35" s="27">
        <v>3</v>
      </c>
      <c r="Y35" s="26"/>
      <c r="Z35" s="26"/>
      <c r="AA35" s="40">
        <v>44914</v>
      </c>
      <c r="AB35" s="34">
        <v>44914</v>
      </c>
      <c r="AC35" s="34" t="s">
        <v>2219</v>
      </c>
      <c r="AD35" s="25" t="s">
        <v>8</v>
      </c>
      <c r="AE35" t="s">
        <v>3416</v>
      </c>
    </row>
    <row r="36" spans="1:31" ht="31.5" x14ac:dyDescent="0.25">
      <c r="A36" t="s">
        <v>3422</v>
      </c>
      <c r="B36" t="s">
        <v>2128</v>
      </c>
      <c r="C36" s="17">
        <f>+SUBTOTAL(3,$F$8:F36)</f>
        <v>29</v>
      </c>
      <c r="D36" s="24" t="s">
        <v>174</v>
      </c>
      <c r="E36" s="25" t="s">
        <v>175</v>
      </c>
      <c r="F36" s="52" t="s">
        <v>630</v>
      </c>
      <c r="G36" s="23" t="s">
        <v>193</v>
      </c>
      <c r="H36" s="19" t="str">
        <f t="shared" si="1"/>
        <v>"Булунгур Натурал Агро"МЧЖ узумчиликни ташкил этиш</v>
      </c>
      <c r="I36" s="23"/>
      <c r="J36" s="25" t="s">
        <v>23</v>
      </c>
      <c r="K36" s="25" t="s">
        <v>110</v>
      </c>
      <c r="L36" s="18"/>
      <c r="M36" s="18"/>
      <c r="N36" s="20"/>
      <c r="O36" s="20"/>
      <c r="P36" s="20"/>
      <c r="Q36" s="20"/>
      <c r="R36" s="21">
        <f t="shared" si="2"/>
        <v>1900</v>
      </c>
      <c r="S36" s="27">
        <v>1900</v>
      </c>
      <c r="T36" s="27"/>
      <c r="U36" s="27"/>
      <c r="V36" s="27"/>
      <c r="W36" s="22">
        <f t="shared" si="3"/>
        <v>3</v>
      </c>
      <c r="X36" s="27">
        <v>3</v>
      </c>
      <c r="Y36" s="26"/>
      <c r="Z36" s="26"/>
      <c r="AA36" s="40">
        <v>44917</v>
      </c>
      <c r="AB36" s="34">
        <v>44917</v>
      </c>
      <c r="AC36" s="34" t="s">
        <v>2199</v>
      </c>
      <c r="AD36" s="25" t="s">
        <v>8</v>
      </c>
      <c r="AE36" t="s">
        <v>3416</v>
      </c>
    </row>
    <row r="37" spans="1:31" ht="31.5" x14ac:dyDescent="0.25">
      <c r="A37" t="s">
        <v>3423</v>
      </c>
      <c r="B37" t="s">
        <v>2128</v>
      </c>
      <c r="C37" s="17">
        <f>+SUBTOTAL(3,$F$8:F37)</f>
        <v>30</v>
      </c>
      <c r="D37" s="24" t="s">
        <v>174</v>
      </c>
      <c r="E37" s="25" t="s">
        <v>175</v>
      </c>
      <c r="F37" s="52" t="s">
        <v>631</v>
      </c>
      <c r="G37" s="23" t="s">
        <v>193</v>
      </c>
      <c r="H37" s="19" t="str">
        <f t="shared" si="1"/>
        <v>"Небуса Туронбой даласи"Ф/х узумчиликни ташкил этиш</v>
      </c>
      <c r="I37" s="23"/>
      <c r="J37" s="25" t="s">
        <v>23</v>
      </c>
      <c r="K37" s="25" t="s">
        <v>110</v>
      </c>
      <c r="L37" s="18"/>
      <c r="M37" s="18"/>
      <c r="N37" s="20"/>
      <c r="O37" s="20"/>
      <c r="P37" s="20"/>
      <c r="Q37" s="20"/>
      <c r="R37" s="21">
        <f t="shared" si="2"/>
        <v>1000</v>
      </c>
      <c r="S37" s="27">
        <v>1000</v>
      </c>
      <c r="T37" s="27"/>
      <c r="U37" s="27"/>
      <c r="V37" s="27"/>
      <c r="W37" s="22">
        <f t="shared" si="3"/>
        <v>2</v>
      </c>
      <c r="X37" s="27">
        <v>2</v>
      </c>
      <c r="Y37" s="26"/>
      <c r="Z37" s="26"/>
      <c r="AA37" s="40">
        <v>44914</v>
      </c>
      <c r="AB37" s="34">
        <v>44914</v>
      </c>
      <c r="AC37" s="34" t="s">
        <v>2286</v>
      </c>
      <c r="AD37" s="25" t="s">
        <v>8</v>
      </c>
      <c r="AE37" t="s">
        <v>3416</v>
      </c>
    </row>
    <row r="38" spans="1:31" ht="31.5" x14ac:dyDescent="0.25">
      <c r="A38" t="s">
        <v>3424</v>
      </c>
      <c r="B38" t="s">
        <v>2128</v>
      </c>
      <c r="C38" s="17">
        <f>+SUBTOTAL(3,$F$8:F38)</f>
        <v>31</v>
      </c>
      <c r="D38" s="24" t="s">
        <v>174</v>
      </c>
      <c r="E38" s="25" t="s">
        <v>175</v>
      </c>
      <c r="F38" s="52" t="s">
        <v>194</v>
      </c>
      <c r="G38" s="23" t="s">
        <v>193</v>
      </c>
      <c r="H38" s="19" t="str">
        <f t="shared" si="1"/>
        <v>"Холикхон далалари"Ф/Х узумчиликни ташкил этиш</v>
      </c>
      <c r="I38" s="23"/>
      <c r="J38" s="25" t="s">
        <v>23</v>
      </c>
      <c r="K38" s="25" t="s">
        <v>110</v>
      </c>
      <c r="L38" s="18"/>
      <c r="M38" s="18"/>
      <c r="N38" s="20"/>
      <c r="O38" s="20"/>
      <c r="P38" s="20"/>
      <c r="Q38" s="20"/>
      <c r="R38" s="21">
        <f t="shared" si="2"/>
        <v>2100</v>
      </c>
      <c r="S38" s="27">
        <v>2100</v>
      </c>
      <c r="T38" s="27"/>
      <c r="U38" s="27"/>
      <c r="V38" s="27"/>
      <c r="W38" s="22">
        <f t="shared" si="3"/>
        <v>2</v>
      </c>
      <c r="X38" s="27">
        <v>2</v>
      </c>
      <c r="Y38" s="26"/>
      <c r="Z38" s="26"/>
      <c r="AA38" s="40">
        <v>44914</v>
      </c>
      <c r="AB38" s="34">
        <v>44914</v>
      </c>
      <c r="AC38" s="34" t="s">
        <v>3214</v>
      </c>
      <c r="AD38" s="25" t="s">
        <v>8</v>
      </c>
      <c r="AE38" t="s">
        <v>3416</v>
      </c>
    </row>
    <row r="39" spans="1:31" ht="31.5" x14ac:dyDescent="0.25">
      <c r="A39" t="s">
        <v>3425</v>
      </c>
      <c r="B39" t="s">
        <v>2128</v>
      </c>
      <c r="C39" s="17">
        <f>+SUBTOTAL(3,$F$8:F39)</f>
        <v>32</v>
      </c>
      <c r="D39" s="24" t="s">
        <v>174</v>
      </c>
      <c r="E39" s="25" t="s">
        <v>175</v>
      </c>
      <c r="F39" s="52" t="s">
        <v>629</v>
      </c>
      <c r="G39" s="23" t="s">
        <v>193</v>
      </c>
      <c r="H39" s="19" t="str">
        <f t="shared" si="1"/>
        <v>"Шахжахон ЖСД"ФХ узумчиликни ташкил этиш</v>
      </c>
      <c r="I39" s="23"/>
      <c r="J39" s="25" t="s">
        <v>23</v>
      </c>
      <c r="K39" s="25" t="s">
        <v>110</v>
      </c>
      <c r="L39" s="18"/>
      <c r="M39" s="18"/>
      <c r="N39" s="20"/>
      <c r="O39" s="20"/>
      <c r="P39" s="20"/>
      <c r="Q39" s="20"/>
      <c r="R39" s="21">
        <f t="shared" si="2"/>
        <v>1000</v>
      </c>
      <c r="S39" s="27">
        <v>1000</v>
      </c>
      <c r="T39" s="27"/>
      <c r="U39" s="27"/>
      <c r="V39" s="27"/>
      <c r="W39" s="22">
        <f t="shared" si="3"/>
        <v>2</v>
      </c>
      <c r="X39" s="27">
        <v>2</v>
      </c>
      <c r="Y39" s="26"/>
      <c r="Z39" s="26"/>
      <c r="AA39" s="40">
        <v>44914</v>
      </c>
      <c r="AB39" s="34">
        <v>44914</v>
      </c>
      <c r="AC39" s="34" t="s">
        <v>2135</v>
      </c>
      <c r="AD39" s="25" t="s">
        <v>8</v>
      </c>
      <c r="AE39" t="s">
        <v>3416</v>
      </c>
    </row>
    <row r="40" spans="1:31" ht="31.5" x14ac:dyDescent="0.25">
      <c r="A40" t="s">
        <v>3490</v>
      </c>
      <c r="B40" t="s">
        <v>2128</v>
      </c>
      <c r="C40" s="17">
        <f>+SUBTOTAL(3,$F$8:F40)</f>
        <v>33</v>
      </c>
      <c r="D40" s="24" t="s">
        <v>174</v>
      </c>
      <c r="E40" s="25" t="s">
        <v>175</v>
      </c>
      <c r="F40" s="52" t="s">
        <v>1742</v>
      </c>
      <c r="G40" s="23" t="s">
        <v>1743</v>
      </c>
      <c r="H40" s="19" t="str">
        <f t="shared" si="1"/>
        <v xml:space="preserve"> "MIGITEPA ZAMINI" фермер хўжалиги Чорвачилик ташкил қилишни ташкил этиш</v>
      </c>
      <c r="I40" s="23"/>
      <c r="J40" s="25" t="s">
        <v>23</v>
      </c>
      <c r="K40" s="25" t="s">
        <v>42</v>
      </c>
      <c r="L40" s="18"/>
      <c r="M40" s="18"/>
      <c r="N40" s="20"/>
      <c r="O40" s="20"/>
      <c r="P40" s="20"/>
      <c r="Q40" s="20"/>
      <c r="R40" s="21">
        <f t="shared" ref="R40:R71" si="4">+S40+T40+U40*11.321+V40*11.321</f>
        <v>1500</v>
      </c>
      <c r="S40" s="27">
        <v>450</v>
      </c>
      <c r="T40" s="27">
        <v>1050</v>
      </c>
      <c r="U40" s="27"/>
      <c r="V40" s="27"/>
      <c r="W40" s="22">
        <f t="shared" ref="W40:W56" si="5">+X40+Y40+Z40</f>
        <v>3</v>
      </c>
      <c r="X40" s="27">
        <v>3</v>
      </c>
      <c r="Y40" s="26"/>
      <c r="Z40" s="26"/>
      <c r="AA40" s="40">
        <v>44919</v>
      </c>
      <c r="AB40" s="34">
        <v>44918</v>
      </c>
      <c r="AC40" s="34" t="s">
        <v>2252</v>
      </c>
      <c r="AD40" s="25" t="s">
        <v>8</v>
      </c>
      <c r="AE40" t="s">
        <v>3417</v>
      </c>
    </row>
    <row r="41" spans="1:31" ht="31.5" x14ac:dyDescent="0.25">
      <c r="A41" t="s">
        <v>3491</v>
      </c>
      <c r="B41" t="s">
        <v>2128</v>
      </c>
      <c r="C41" s="17">
        <f>+SUBTOTAL(3,$F$8:F41)</f>
        <v>34</v>
      </c>
      <c r="D41" s="24" t="s">
        <v>174</v>
      </c>
      <c r="E41" s="25" t="s">
        <v>175</v>
      </c>
      <c r="F41" s="52" t="s">
        <v>1760</v>
      </c>
      <c r="G41" s="23" t="s">
        <v>131</v>
      </c>
      <c r="H41" s="19" t="str">
        <f t="shared" si="1"/>
        <v>"AMIR S" МЧЖ Умумий овқатланиш шахобчаси ташкил этиш</v>
      </c>
      <c r="I41" s="23"/>
      <c r="J41" s="25" t="s">
        <v>24</v>
      </c>
      <c r="K41" s="25" t="s">
        <v>531</v>
      </c>
      <c r="L41" s="18"/>
      <c r="M41" s="18"/>
      <c r="N41" s="20"/>
      <c r="O41" s="20"/>
      <c r="P41" s="20"/>
      <c r="Q41" s="20"/>
      <c r="R41" s="21">
        <f t="shared" si="4"/>
        <v>1300</v>
      </c>
      <c r="S41" s="27">
        <v>1000</v>
      </c>
      <c r="T41" s="27">
        <v>300</v>
      </c>
      <c r="U41" s="27"/>
      <c r="V41" s="27"/>
      <c r="W41" s="22">
        <f t="shared" si="5"/>
        <v>6</v>
      </c>
      <c r="X41" s="27">
        <v>6</v>
      </c>
      <c r="Y41" s="26"/>
      <c r="Z41" s="26"/>
      <c r="AA41" s="40">
        <v>44910</v>
      </c>
      <c r="AB41" s="34">
        <v>44909</v>
      </c>
      <c r="AC41" s="34" t="s">
        <v>2193</v>
      </c>
      <c r="AD41" s="25" t="s">
        <v>8</v>
      </c>
      <c r="AE41" t="s">
        <v>3417</v>
      </c>
    </row>
    <row r="42" spans="1:31" ht="31.5" x14ac:dyDescent="0.25">
      <c r="A42" t="s">
        <v>3492</v>
      </c>
      <c r="B42" t="s">
        <v>2128</v>
      </c>
      <c r="C42" s="17">
        <f>+SUBTOTAL(3,$F$8:F42)</f>
        <v>35</v>
      </c>
      <c r="D42" s="24" t="s">
        <v>174</v>
      </c>
      <c r="E42" s="25" t="s">
        <v>175</v>
      </c>
      <c r="F42" s="52" t="s">
        <v>1774</v>
      </c>
      <c r="G42" s="23" t="s">
        <v>1775</v>
      </c>
      <c r="H42" s="19" t="str">
        <f t="shared" si="1"/>
        <v>"CHINGIZXON TULPORI" МЧЖ Совутгичли омборхона ташкил этиш</v>
      </c>
      <c r="I42" s="23"/>
      <c r="J42" s="25" t="s">
        <v>23</v>
      </c>
      <c r="K42" s="25" t="s">
        <v>39</v>
      </c>
      <c r="L42" s="18"/>
      <c r="M42" s="18"/>
      <c r="N42" s="20"/>
      <c r="O42" s="20"/>
      <c r="P42" s="20"/>
      <c r="Q42" s="20"/>
      <c r="R42" s="21">
        <f t="shared" si="4"/>
        <v>1800</v>
      </c>
      <c r="S42" s="27">
        <v>1800</v>
      </c>
      <c r="T42" s="27"/>
      <c r="U42" s="27"/>
      <c r="V42" s="27"/>
      <c r="W42" s="22">
        <f t="shared" si="5"/>
        <v>4</v>
      </c>
      <c r="X42" s="27">
        <v>2</v>
      </c>
      <c r="Y42" s="26">
        <v>2</v>
      </c>
      <c r="Z42" s="26"/>
      <c r="AA42" s="40">
        <v>44910</v>
      </c>
      <c r="AB42" s="34">
        <v>44909</v>
      </c>
      <c r="AC42" s="34" t="s">
        <v>2220</v>
      </c>
      <c r="AD42" s="25" t="s">
        <v>8</v>
      </c>
      <c r="AE42" t="s">
        <v>3417</v>
      </c>
    </row>
    <row r="43" spans="1:31" ht="31.5" x14ac:dyDescent="0.25">
      <c r="A43" t="s">
        <v>3493</v>
      </c>
      <c r="B43" t="s">
        <v>2128</v>
      </c>
      <c r="C43" s="17">
        <f>+SUBTOTAL(3,$F$8:F43)</f>
        <v>36</v>
      </c>
      <c r="D43" s="24" t="s">
        <v>174</v>
      </c>
      <c r="E43" s="25" t="s">
        <v>175</v>
      </c>
      <c r="F43" s="52" t="s">
        <v>1789</v>
      </c>
      <c r="G43" s="23" t="s">
        <v>1790</v>
      </c>
      <c r="H43" s="19" t="str">
        <f t="shared" si="1"/>
        <v>"FRUITSLAND EXPORT" МЧЖ мевани қуритиш ва қадоқлашни ташкил этиш</v>
      </c>
      <c r="I43" s="23"/>
      <c r="J43" s="25" t="s">
        <v>20</v>
      </c>
      <c r="K43" s="25" t="s">
        <v>544</v>
      </c>
      <c r="L43" s="18"/>
      <c r="M43" s="18"/>
      <c r="N43" s="20"/>
      <c r="O43" s="20"/>
      <c r="P43" s="20"/>
      <c r="Q43" s="20"/>
      <c r="R43" s="21">
        <f t="shared" si="4"/>
        <v>4500</v>
      </c>
      <c r="S43" s="27">
        <v>4500</v>
      </c>
      <c r="T43" s="27"/>
      <c r="U43" s="27"/>
      <c r="V43" s="27"/>
      <c r="W43" s="22">
        <f t="shared" si="5"/>
        <v>10</v>
      </c>
      <c r="X43" s="27">
        <v>3</v>
      </c>
      <c r="Y43" s="26">
        <v>7</v>
      </c>
      <c r="Z43" s="26"/>
      <c r="AA43" s="40">
        <v>44910</v>
      </c>
      <c r="AB43" s="34">
        <v>44909</v>
      </c>
      <c r="AC43" s="34" t="s">
        <v>2197</v>
      </c>
      <c r="AD43" s="25" t="s">
        <v>8</v>
      </c>
      <c r="AE43" t="s">
        <v>3417</v>
      </c>
    </row>
    <row r="44" spans="1:31" ht="31.5" x14ac:dyDescent="0.25">
      <c r="A44" t="s">
        <v>3494</v>
      </c>
      <c r="B44" t="s">
        <v>2128</v>
      </c>
      <c r="C44" s="17">
        <f>+SUBTOTAL(3,$F$8:F44)</f>
        <v>37</v>
      </c>
      <c r="D44" s="24" t="s">
        <v>174</v>
      </c>
      <c r="E44" s="25" t="s">
        <v>175</v>
      </c>
      <c r="F44" s="52" t="s">
        <v>1819</v>
      </c>
      <c r="G44" s="23" t="s">
        <v>131</v>
      </c>
      <c r="H44" s="19" t="str">
        <f t="shared" si="1"/>
        <v>"LAS-VEGAS-777" оилавий корхонаси Умумий овқатланиш шахобчаси ташкил этиш</v>
      </c>
      <c r="I44" s="23"/>
      <c r="J44" s="25" t="s">
        <v>24</v>
      </c>
      <c r="K44" s="25" t="s">
        <v>531</v>
      </c>
      <c r="L44" s="18"/>
      <c r="M44" s="18"/>
      <c r="N44" s="20"/>
      <c r="O44" s="20"/>
      <c r="P44" s="20"/>
      <c r="Q44" s="20"/>
      <c r="R44" s="21">
        <f t="shared" si="4"/>
        <v>1500</v>
      </c>
      <c r="S44" s="27">
        <v>1500</v>
      </c>
      <c r="T44" s="27"/>
      <c r="U44" s="27"/>
      <c r="V44" s="27"/>
      <c r="W44" s="22">
        <f t="shared" si="5"/>
        <v>4</v>
      </c>
      <c r="X44" s="27">
        <v>4</v>
      </c>
      <c r="Y44" s="26"/>
      <c r="Z44" s="26"/>
      <c r="AA44" s="40">
        <v>44910</v>
      </c>
      <c r="AB44" s="34">
        <v>44909</v>
      </c>
      <c r="AC44" s="34" t="s">
        <v>2295</v>
      </c>
      <c r="AD44" s="25" t="s">
        <v>8</v>
      </c>
      <c r="AE44" t="s">
        <v>3417</v>
      </c>
    </row>
    <row r="45" spans="1:31" ht="31.5" x14ac:dyDescent="0.25">
      <c r="A45" t="s">
        <v>3495</v>
      </c>
      <c r="B45" t="s">
        <v>2128</v>
      </c>
      <c r="C45" s="17">
        <f>+SUBTOTAL(3,$F$8:F45)</f>
        <v>38</v>
      </c>
      <c r="D45" s="24" t="s">
        <v>174</v>
      </c>
      <c r="E45" s="25" t="s">
        <v>175</v>
      </c>
      <c r="F45" s="52" t="s">
        <v>1827</v>
      </c>
      <c r="G45" s="23" t="s">
        <v>563</v>
      </c>
      <c r="H45" s="19" t="str">
        <f t="shared" si="1"/>
        <v>"MEHNAT AGROFIRMASI " МЧЖ Узумни қайта ишлашни ташкил этиш</v>
      </c>
      <c r="I45" s="23"/>
      <c r="J45" s="25" t="s">
        <v>20</v>
      </c>
      <c r="K45" s="25" t="s">
        <v>544</v>
      </c>
      <c r="L45" s="18"/>
      <c r="M45" s="18"/>
      <c r="N45" s="20"/>
      <c r="O45" s="20"/>
      <c r="P45" s="20"/>
      <c r="Q45" s="20"/>
      <c r="R45" s="21">
        <f t="shared" si="4"/>
        <v>6500</v>
      </c>
      <c r="S45" s="27">
        <v>6500</v>
      </c>
      <c r="T45" s="27"/>
      <c r="U45" s="27"/>
      <c r="V45" s="27"/>
      <c r="W45" s="22">
        <f t="shared" si="5"/>
        <v>6</v>
      </c>
      <c r="X45" s="27">
        <v>2</v>
      </c>
      <c r="Y45" s="26">
        <v>4</v>
      </c>
      <c r="Z45" s="26"/>
      <c r="AA45" s="40">
        <v>44917</v>
      </c>
      <c r="AB45" s="34">
        <v>44917</v>
      </c>
      <c r="AC45" s="34" t="s">
        <v>2251</v>
      </c>
      <c r="AD45" s="25" t="s">
        <v>8</v>
      </c>
      <c r="AE45" t="s">
        <v>3417</v>
      </c>
    </row>
    <row r="46" spans="1:31" ht="47.25" x14ac:dyDescent="0.25">
      <c r="A46" t="s">
        <v>3496</v>
      </c>
      <c r="B46" t="s">
        <v>2128</v>
      </c>
      <c r="C46" s="17">
        <f>+SUBTOTAL(3,$F$8:F46)</f>
        <v>39</v>
      </c>
      <c r="D46" s="24" t="s">
        <v>174</v>
      </c>
      <c r="E46" s="25" t="s">
        <v>175</v>
      </c>
      <c r="F46" s="52" t="s">
        <v>1837</v>
      </c>
      <c r="G46" s="23" t="s">
        <v>131</v>
      </c>
      <c r="H46" s="19" t="str">
        <f t="shared" si="1"/>
        <v>"MUXLISA LAZZATLI TAOMI" оилавий корхонаси Умумий овқатланиш шахобчаси ташкил этиш</v>
      </c>
      <c r="I46" s="23"/>
      <c r="J46" s="25" t="s">
        <v>24</v>
      </c>
      <c r="K46" s="25" t="s">
        <v>531</v>
      </c>
      <c r="L46" s="18"/>
      <c r="M46" s="18"/>
      <c r="N46" s="20"/>
      <c r="O46" s="20"/>
      <c r="P46" s="20"/>
      <c r="Q46" s="20"/>
      <c r="R46" s="21">
        <f t="shared" si="4"/>
        <v>500</v>
      </c>
      <c r="S46" s="27">
        <v>500</v>
      </c>
      <c r="T46" s="27"/>
      <c r="U46" s="27"/>
      <c r="V46" s="27"/>
      <c r="W46" s="22">
        <f t="shared" si="5"/>
        <v>5</v>
      </c>
      <c r="X46" s="27">
        <v>5</v>
      </c>
      <c r="Y46" s="26"/>
      <c r="Z46" s="26"/>
      <c r="AA46" s="40">
        <v>44910</v>
      </c>
      <c r="AB46" s="34">
        <v>44909</v>
      </c>
      <c r="AC46" s="34" t="s">
        <v>2196</v>
      </c>
      <c r="AD46" s="25" t="s">
        <v>8</v>
      </c>
      <c r="AE46" t="s">
        <v>3417</v>
      </c>
    </row>
    <row r="47" spans="1:31" ht="31.5" x14ac:dyDescent="0.25">
      <c r="A47" t="s">
        <v>3497</v>
      </c>
      <c r="B47" t="s">
        <v>2128</v>
      </c>
      <c r="C47" s="17">
        <f>+SUBTOTAL(3,$F$8:F47)</f>
        <v>40</v>
      </c>
      <c r="D47" s="24" t="s">
        <v>174</v>
      </c>
      <c r="E47" s="25" t="s">
        <v>175</v>
      </c>
      <c r="F47" s="52" t="s">
        <v>1864</v>
      </c>
      <c r="G47" s="23" t="s">
        <v>1865</v>
      </c>
      <c r="H47" s="19" t="str">
        <f t="shared" si="1"/>
        <v xml:space="preserve">"RAVOTXO‘JA TOSH" МЧЖ Шебен тош ишлаб чиқариш фаолиятини кенгайтириш </v>
      </c>
      <c r="I47" s="23"/>
      <c r="J47" s="25" t="s">
        <v>20</v>
      </c>
      <c r="K47" s="25" t="s">
        <v>527</v>
      </c>
      <c r="L47" s="18"/>
      <c r="M47" s="18"/>
      <c r="N47" s="20"/>
      <c r="O47" s="20"/>
      <c r="P47" s="20"/>
      <c r="Q47" s="20"/>
      <c r="R47" s="21">
        <f t="shared" si="4"/>
        <v>1730</v>
      </c>
      <c r="S47" s="27">
        <v>340</v>
      </c>
      <c r="T47" s="27">
        <v>1390</v>
      </c>
      <c r="U47" s="27"/>
      <c r="V47" s="27"/>
      <c r="W47" s="22">
        <f t="shared" si="5"/>
        <v>2</v>
      </c>
      <c r="X47" s="27">
        <v>2</v>
      </c>
      <c r="Y47" s="26"/>
      <c r="Z47" s="26"/>
      <c r="AA47" s="40">
        <v>44910</v>
      </c>
      <c r="AB47" s="34">
        <v>44909</v>
      </c>
      <c r="AC47" s="34" t="s">
        <v>2296</v>
      </c>
      <c r="AD47" s="25" t="s">
        <v>7</v>
      </c>
      <c r="AE47" t="s">
        <v>3417</v>
      </c>
    </row>
    <row r="48" spans="1:31" ht="31.5" x14ac:dyDescent="0.25">
      <c r="A48" t="s">
        <v>3498</v>
      </c>
      <c r="B48" t="s">
        <v>2128</v>
      </c>
      <c r="C48" s="17">
        <f>+SUBTOTAL(3,$F$8:F48)</f>
        <v>41</v>
      </c>
      <c r="D48" s="24" t="s">
        <v>174</v>
      </c>
      <c r="E48" s="25" t="s">
        <v>175</v>
      </c>
      <c r="F48" s="52" t="s">
        <v>2059</v>
      </c>
      <c r="G48" s="23" t="s">
        <v>2060</v>
      </c>
      <c r="H48" s="19" t="str">
        <f t="shared" si="1"/>
        <v>"G’ULOMJON SHIFO" МЧЖ Тиббий муассаса ташкил этиш</v>
      </c>
      <c r="I48" s="23"/>
      <c r="J48" s="25" t="s">
        <v>24</v>
      </c>
      <c r="K48" s="25" t="s">
        <v>116</v>
      </c>
      <c r="L48" s="18"/>
      <c r="M48" s="18"/>
      <c r="N48" s="20"/>
      <c r="O48" s="20"/>
      <c r="P48" s="20"/>
      <c r="Q48" s="20"/>
      <c r="R48" s="21">
        <f t="shared" si="4"/>
        <v>5000</v>
      </c>
      <c r="S48" s="27">
        <v>5000</v>
      </c>
      <c r="T48" s="27"/>
      <c r="U48" s="27"/>
      <c r="V48" s="27"/>
      <c r="W48" s="22">
        <f t="shared" si="5"/>
        <v>15</v>
      </c>
      <c r="X48" s="27">
        <v>15</v>
      </c>
      <c r="Y48" s="26"/>
      <c r="Z48" s="26"/>
      <c r="AA48" s="40">
        <v>44910</v>
      </c>
      <c r="AB48" s="34">
        <v>44909</v>
      </c>
      <c r="AC48" s="34" t="s">
        <v>2298</v>
      </c>
      <c r="AD48" s="25" t="s">
        <v>8</v>
      </c>
      <c r="AE48" t="s">
        <v>3417</v>
      </c>
    </row>
    <row r="49" spans="1:31" ht="47.25" x14ac:dyDescent="0.25">
      <c r="A49" t="s">
        <v>3499</v>
      </c>
      <c r="B49" t="s">
        <v>2128</v>
      </c>
      <c r="C49" s="17">
        <f>+SUBTOTAL(3,$F$8:F49)</f>
        <v>42</v>
      </c>
      <c r="D49" s="24" t="s">
        <v>174</v>
      </c>
      <c r="E49" s="25" t="s">
        <v>175</v>
      </c>
      <c r="F49" s="52" t="s">
        <v>2120</v>
      </c>
      <c r="G49" s="23" t="s">
        <v>2121</v>
      </c>
      <c r="H49" s="19" t="str">
        <f t="shared" si="1"/>
        <v>"OLQARTEPA GARDEN" МЧЖ Умумий овқатланиш шахобчаси ва маросимлар ўтказиш хизмати ташкил этиш</v>
      </c>
      <c r="I49" s="23"/>
      <c r="J49" s="25" t="s">
        <v>24</v>
      </c>
      <c r="K49" s="25" t="s">
        <v>531</v>
      </c>
      <c r="L49" s="18"/>
      <c r="M49" s="18"/>
      <c r="N49" s="20"/>
      <c r="O49" s="20"/>
      <c r="P49" s="20"/>
      <c r="Q49" s="20"/>
      <c r="R49" s="21">
        <f t="shared" si="4"/>
        <v>3500</v>
      </c>
      <c r="S49" s="27">
        <v>1550</v>
      </c>
      <c r="T49" s="27">
        <v>1950</v>
      </c>
      <c r="U49" s="27"/>
      <c r="V49" s="27"/>
      <c r="W49" s="22">
        <f t="shared" si="5"/>
        <v>7</v>
      </c>
      <c r="X49" s="27">
        <v>5</v>
      </c>
      <c r="Y49" s="26">
        <v>2</v>
      </c>
      <c r="Z49" s="26"/>
      <c r="AA49" s="40">
        <v>44919</v>
      </c>
      <c r="AB49" s="34">
        <v>44918</v>
      </c>
      <c r="AC49" s="34" t="s">
        <v>2200</v>
      </c>
      <c r="AD49" s="25" t="s">
        <v>7</v>
      </c>
      <c r="AE49" t="s">
        <v>3417</v>
      </c>
    </row>
    <row r="50" spans="1:31" ht="31.5" x14ac:dyDescent="0.25">
      <c r="A50" t="s">
        <v>3500</v>
      </c>
      <c r="B50" t="s">
        <v>2128</v>
      </c>
      <c r="C50" s="17">
        <f>+SUBTOTAL(3,$F$8:F50)</f>
        <v>43</v>
      </c>
      <c r="D50" s="24" t="s">
        <v>174</v>
      </c>
      <c r="E50" s="25" t="s">
        <v>175</v>
      </c>
      <c r="F50" s="52" t="s">
        <v>2122</v>
      </c>
      <c r="G50" s="23" t="s">
        <v>2123</v>
      </c>
      <c r="H50" s="19" t="str">
        <f t="shared" si="1"/>
        <v>"QIRQSHODI AVTOBEKATI" оилавий корхонаси Савдо хизматлари ташкил этиш</v>
      </c>
      <c r="I50" s="23"/>
      <c r="J50" s="25" t="s">
        <v>24</v>
      </c>
      <c r="K50" s="25" t="s">
        <v>155</v>
      </c>
      <c r="L50" s="18"/>
      <c r="M50" s="18"/>
      <c r="N50" s="20"/>
      <c r="O50" s="20"/>
      <c r="P50" s="20"/>
      <c r="Q50" s="20"/>
      <c r="R50" s="21">
        <f t="shared" si="4"/>
        <v>4000</v>
      </c>
      <c r="S50" s="27">
        <v>2850</v>
      </c>
      <c r="T50" s="27">
        <v>1150</v>
      </c>
      <c r="U50" s="27"/>
      <c r="V50" s="27"/>
      <c r="W50" s="22">
        <f t="shared" si="5"/>
        <v>7</v>
      </c>
      <c r="X50" s="27">
        <v>5</v>
      </c>
      <c r="Y50" s="26">
        <v>2</v>
      </c>
      <c r="Z50" s="26"/>
      <c r="AA50" s="40">
        <v>44917</v>
      </c>
      <c r="AB50" s="34">
        <v>44917</v>
      </c>
      <c r="AC50" s="34" t="s">
        <v>2253</v>
      </c>
      <c r="AD50" s="25" t="s">
        <v>7</v>
      </c>
      <c r="AE50" t="s">
        <v>3417</v>
      </c>
    </row>
    <row r="51" spans="1:31" ht="31.5" x14ac:dyDescent="0.25">
      <c r="A51" t="s">
        <v>3501</v>
      </c>
      <c r="B51" t="s">
        <v>2128</v>
      </c>
      <c r="C51" s="17">
        <f>+SUBTOTAL(3,$F$8:F51)</f>
        <v>44</v>
      </c>
      <c r="D51" s="24" t="s">
        <v>174</v>
      </c>
      <c r="E51" s="25" t="s">
        <v>175</v>
      </c>
      <c r="F51" s="52" t="s">
        <v>2124</v>
      </c>
      <c r="G51" s="23" t="s">
        <v>2125</v>
      </c>
      <c r="H51" s="19" t="str">
        <f t="shared" si="1"/>
        <v>Ташаббускор Қобилов Шомирза Қурилиш материаллари савдоси ташкил этиш</v>
      </c>
      <c r="I51" s="23"/>
      <c r="J51" s="25" t="s">
        <v>24</v>
      </c>
      <c r="K51" s="25" t="s">
        <v>155</v>
      </c>
      <c r="L51" s="18"/>
      <c r="M51" s="18"/>
      <c r="N51" s="20"/>
      <c r="O51" s="20"/>
      <c r="P51" s="20"/>
      <c r="Q51" s="20"/>
      <c r="R51" s="21">
        <f t="shared" si="4"/>
        <v>1000</v>
      </c>
      <c r="S51" s="27">
        <v>1000</v>
      </c>
      <c r="T51" s="27"/>
      <c r="U51" s="27"/>
      <c r="V51" s="27"/>
      <c r="W51" s="22">
        <f t="shared" si="5"/>
        <v>2</v>
      </c>
      <c r="X51" s="27">
        <v>2</v>
      </c>
      <c r="Y51" s="26"/>
      <c r="Z51" s="26"/>
      <c r="AA51" s="40">
        <v>44917</v>
      </c>
      <c r="AB51" s="34">
        <v>44917</v>
      </c>
      <c r="AC51" s="34" t="s">
        <v>2254</v>
      </c>
      <c r="AD51" s="25" t="s">
        <v>8</v>
      </c>
      <c r="AE51" t="s">
        <v>3417</v>
      </c>
    </row>
    <row r="52" spans="1:31" ht="47.25" x14ac:dyDescent="0.25">
      <c r="A52" t="s">
        <v>3756</v>
      </c>
      <c r="B52" t="s">
        <v>1092</v>
      </c>
      <c r="C52" s="17">
        <f>+SUBTOTAL(3,$F$8:F52)</f>
        <v>45</v>
      </c>
      <c r="D52" s="24" t="s">
        <v>174</v>
      </c>
      <c r="E52" s="25" t="s">
        <v>175</v>
      </c>
      <c r="F52" s="52" t="s">
        <v>3356</v>
      </c>
      <c r="G52" s="23" t="s">
        <v>3357</v>
      </c>
      <c r="H52" s="19" t="str">
        <f t="shared" si="1"/>
        <v>"AGRO MOBILE GROUP" МЧЖ Ахборот хизматлари фаолияти ва умумий овқатланишни ташкил этиш</v>
      </c>
      <c r="I52" s="23"/>
      <c r="J52" s="25" t="s">
        <v>24</v>
      </c>
      <c r="K52" s="25" t="s">
        <v>531</v>
      </c>
      <c r="L52" s="18"/>
      <c r="M52" s="18"/>
      <c r="N52" s="20"/>
      <c r="O52" s="20"/>
      <c r="P52" s="20"/>
      <c r="Q52" s="20"/>
      <c r="R52" s="21">
        <f t="shared" si="4"/>
        <v>2300</v>
      </c>
      <c r="S52" s="27">
        <v>1500</v>
      </c>
      <c r="T52" s="27">
        <v>800</v>
      </c>
      <c r="U52" s="27"/>
      <c r="V52" s="27"/>
      <c r="W52" s="22">
        <f t="shared" si="5"/>
        <v>7</v>
      </c>
      <c r="X52" s="27">
        <v>7</v>
      </c>
      <c r="Y52" s="26"/>
      <c r="Z52" s="26"/>
      <c r="AA52" s="40">
        <v>44914</v>
      </c>
      <c r="AB52" s="34">
        <v>44914</v>
      </c>
      <c r="AC52" s="34" t="s">
        <v>2274</v>
      </c>
      <c r="AD52" s="25" t="s">
        <v>26</v>
      </c>
      <c r="AE52" t="s">
        <v>3418</v>
      </c>
    </row>
    <row r="53" spans="1:31" ht="63" hidden="1" x14ac:dyDescent="0.25">
      <c r="A53" t="s">
        <v>2367</v>
      </c>
      <c r="B53" t="s">
        <v>2128</v>
      </c>
      <c r="C53" s="17">
        <f>+SUBTOTAL(3,$F$8:F53)</f>
        <v>45</v>
      </c>
      <c r="D53" s="24" t="s">
        <v>174</v>
      </c>
      <c r="E53" s="25" t="s">
        <v>176</v>
      </c>
      <c r="F53" s="52" t="s">
        <v>1171</v>
      </c>
      <c r="G53" s="23" t="s">
        <v>1172</v>
      </c>
      <c r="H53" s="19" t="str">
        <f t="shared" si="1"/>
        <v>"ACARMAKSAN" МЧЖ хорижий корхонаси Томчилатиб суғориш учун филтр ускуналари ва полителин қувирлар ишлаб чиқаришни ташкил этиш</v>
      </c>
      <c r="I53" s="23"/>
      <c r="J53" s="25" t="s">
        <v>20</v>
      </c>
      <c r="K53" s="25" t="s">
        <v>552</v>
      </c>
      <c r="L53" s="18"/>
      <c r="M53" s="18"/>
      <c r="N53" s="20"/>
      <c r="O53" s="20"/>
      <c r="P53" s="20"/>
      <c r="Q53" s="20"/>
      <c r="R53" s="21">
        <f t="shared" si="4"/>
        <v>13761</v>
      </c>
      <c r="S53" s="27">
        <v>13761</v>
      </c>
      <c r="T53" s="27"/>
      <c r="U53" s="27"/>
      <c r="V53" s="27"/>
      <c r="W53" s="22">
        <f t="shared" si="5"/>
        <v>15</v>
      </c>
      <c r="X53" s="27">
        <v>15</v>
      </c>
      <c r="Y53" s="26"/>
      <c r="Z53" s="26"/>
      <c r="AA53" s="40">
        <v>44679</v>
      </c>
      <c r="AB53" s="34"/>
      <c r="AC53" s="34"/>
      <c r="AD53" s="25" t="s">
        <v>8</v>
      </c>
    </row>
    <row r="54" spans="1:31" ht="63" hidden="1" x14ac:dyDescent="0.25">
      <c r="A54" t="s">
        <v>2368</v>
      </c>
      <c r="B54" t="s">
        <v>2128</v>
      </c>
      <c r="C54" s="17">
        <f>+SUBTOTAL(3,$F$8:F54)</f>
        <v>45</v>
      </c>
      <c r="D54" s="24" t="s">
        <v>174</v>
      </c>
      <c r="E54" s="25" t="s">
        <v>176</v>
      </c>
      <c r="F54" s="52" t="s">
        <v>1462</v>
      </c>
      <c r="G54" s="23" t="s">
        <v>1463</v>
      </c>
      <c r="H54" s="19" t="str">
        <f t="shared" si="1"/>
        <v>"JALOL MEGA TEMIR BETON" МЧЖ Темир бетон маҳсулотларини ишлаб чиқариш ва ташиш учун юк ташувчи ва ортувчи транспорт хизматлари</v>
      </c>
      <c r="I54" s="23"/>
      <c r="J54" s="25" t="s">
        <v>20</v>
      </c>
      <c r="K54" s="25" t="s">
        <v>527</v>
      </c>
      <c r="L54" s="18"/>
      <c r="M54" s="18"/>
      <c r="N54" s="20"/>
      <c r="O54" s="20"/>
      <c r="P54" s="20"/>
      <c r="Q54" s="20"/>
      <c r="R54" s="21">
        <f t="shared" si="4"/>
        <v>2100</v>
      </c>
      <c r="S54" s="27">
        <v>1000</v>
      </c>
      <c r="T54" s="27">
        <v>1100</v>
      </c>
      <c r="U54" s="27"/>
      <c r="V54" s="27"/>
      <c r="W54" s="22">
        <f t="shared" si="5"/>
        <v>10</v>
      </c>
      <c r="X54" s="27">
        <v>10</v>
      </c>
      <c r="Y54" s="26"/>
      <c r="Z54" s="26"/>
      <c r="AA54" s="40">
        <v>44831</v>
      </c>
      <c r="AB54" s="34"/>
      <c r="AC54" s="34"/>
      <c r="AD54" s="25" t="s">
        <v>21</v>
      </c>
    </row>
    <row r="55" spans="1:31" ht="31.5" hidden="1" x14ac:dyDescent="0.25">
      <c r="A55" t="s">
        <v>2369</v>
      </c>
      <c r="B55" t="s">
        <v>2128</v>
      </c>
      <c r="C55" s="17">
        <f>+SUBTOTAL(3,$F$8:F55)</f>
        <v>45</v>
      </c>
      <c r="D55" s="24" t="s">
        <v>174</v>
      </c>
      <c r="E55" s="25" t="s">
        <v>176</v>
      </c>
      <c r="F55" s="52" t="s">
        <v>1464</v>
      </c>
      <c r="G55" s="23" t="s">
        <v>124</v>
      </c>
      <c r="H55" s="19" t="str">
        <f t="shared" si="1"/>
        <v>"CLYAPATRA" МЧЖ Умумий овқатланиш хизматини ташкил этиш</v>
      </c>
      <c r="I55" s="23"/>
      <c r="J55" s="25" t="s">
        <v>24</v>
      </c>
      <c r="K55" s="25" t="s">
        <v>531</v>
      </c>
      <c r="L55" s="18"/>
      <c r="M55" s="18"/>
      <c r="N55" s="20"/>
      <c r="O55" s="20"/>
      <c r="P55" s="20"/>
      <c r="Q55" s="20"/>
      <c r="R55" s="21">
        <f t="shared" si="4"/>
        <v>1000</v>
      </c>
      <c r="S55" s="27">
        <v>700</v>
      </c>
      <c r="T55" s="27">
        <v>300</v>
      </c>
      <c r="U55" s="27"/>
      <c r="V55" s="27"/>
      <c r="W55" s="22">
        <f t="shared" si="5"/>
        <v>10</v>
      </c>
      <c r="X55" s="27">
        <v>10</v>
      </c>
      <c r="Y55" s="26"/>
      <c r="Z55" s="26"/>
      <c r="AA55" s="40">
        <v>44831</v>
      </c>
      <c r="AB55" s="34"/>
      <c r="AC55" s="34"/>
      <c r="AD55" s="25" t="s">
        <v>7</v>
      </c>
    </row>
    <row r="56" spans="1:31" ht="31.5" hidden="1" x14ac:dyDescent="0.25">
      <c r="A56" t="s">
        <v>2370</v>
      </c>
      <c r="B56" t="s">
        <v>2128</v>
      </c>
      <c r="C56" s="17">
        <f>+SUBTOTAL(3,$F$8:F56)</f>
        <v>45</v>
      </c>
      <c r="D56" s="24" t="s">
        <v>174</v>
      </c>
      <c r="E56" s="25" t="s">
        <v>176</v>
      </c>
      <c r="F56" s="52" t="s">
        <v>1545</v>
      </c>
      <c r="G56" s="23" t="s">
        <v>101</v>
      </c>
      <c r="H56" s="19" t="str">
        <f t="shared" si="1"/>
        <v xml:space="preserve"> "DODAR SAMARKAND" ХК Чорвачилик хўжалигини ташкил этиш</v>
      </c>
      <c r="I56" s="23"/>
      <c r="J56" s="25" t="s">
        <v>23</v>
      </c>
      <c r="K56" s="25" t="s">
        <v>42</v>
      </c>
      <c r="L56" s="18"/>
      <c r="M56" s="18"/>
      <c r="N56" s="20"/>
      <c r="O56" s="20"/>
      <c r="P56" s="20"/>
      <c r="Q56" s="20"/>
      <c r="R56" s="21">
        <f t="shared" si="4"/>
        <v>1390</v>
      </c>
      <c r="S56" s="27">
        <v>500</v>
      </c>
      <c r="T56" s="27">
        <v>890</v>
      </c>
      <c r="U56" s="27"/>
      <c r="V56" s="27"/>
      <c r="W56" s="22">
        <f t="shared" si="5"/>
        <v>4</v>
      </c>
      <c r="X56" s="27">
        <v>4</v>
      </c>
      <c r="Y56" s="26"/>
      <c r="Z56" s="26"/>
      <c r="AA56" s="40">
        <v>44851</v>
      </c>
      <c r="AB56" s="34"/>
      <c r="AC56" s="34"/>
      <c r="AD56" s="25" t="s">
        <v>28</v>
      </c>
    </row>
    <row r="57" spans="1:31" ht="47.25" hidden="1" x14ac:dyDescent="0.25">
      <c r="A57" t="s">
        <v>2371</v>
      </c>
      <c r="B57" t="s">
        <v>2128</v>
      </c>
      <c r="C57" s="17">
        <f>+SUBTOTAL(3,$F$8:F57)</f>
        <v>45</v>
      </c>
      <c r="D57" s="24" t="s">
        <v>174</v>
      </c>
      <c r="E57" s="25" t="s">
        <v>176</v>
      </c>
      <c r="F57" s="52" t="s">
        <v>1546</v>
      </c>
      <c r="G57" s="23" t="s">
        <v>1547</v>
      </c>
      <c r="H57" s="19" t="str">
        <f t="shared" si="1"/>
        <v xml:space="preserve"> "JOMBOY QURILISH" МЧЖ Тошни майдалаш ва темир-бетон маҳсулотлари ишлаб чиқариш фаолиятини йўлга қўйиш</v>
      </c>
      <c r="I57" s="23"/>
      <c r="J57" s="25" t="s">
        <v>20</v>
      </c>
      <c r="K57" s="25" t="s">
        <v>527</v>
      </c>
      <c r="L57" s="18"/>
      <c r="M57" s="18"/>
      <c r="N57" s="20"/>
      <c r="O57" s="20"/>
      <c r="P57" s="20"/>
      <c r="Q57" s="20"/>
      <c r="R57" s="21">
        <f t="shared" si="4"/>
        <v>9490</v>
      </c>
      <c r="S57" s="27">
        <v>4500</v>
      </c>
      <c r="T57" s="27">
        <v>4990</v>
      </c>
      <c r="U57" s="27"/>
      <c r="V57" s="27"/>
      <c r="W57" s="55">
        <v>25</v>
      </c>
      <c r="X57" s="27">
        <v>25</v>
      </c>
      <c r="Y57" s="26"/>
      <c r="Z57" s="26"/>
      <c r="AA57" s="40">
        <v>44831</v>
      </c>
      <c r="AB57" s="34"/>
      <c r="AC57" s="34"/>
      <c r="AD57" s="25" t="s">
        <v>28</v>
      </c>
    </row>
    <row r="58" spans="1:31" ht="31.5" hidden="1" x14ac:dyDescent="0.25">
      <c r="A58" t="s">
        <v>2372</v>
      </c>
      <c r="B58" t="s">
        <v>2128</v>
      </c>
      <c r="C58" s="17">
        <f>+SUBTOTAL(3,$F$8:F58)</f>
        <v>45</v>
      </c>
      <c r="D58" s="24" t="s">
        <v>174</v>
      </c>
      <c r="E58" s="25" t="s">
        <v>176</v>
      </c>
      <c r="F58" s="52" t="s">
        <v>1173</v>
      </c>
      <c r="G58" s="23" t="s">
        <v>1174</v>
      </c>
      <c r="H58" s="19" t="str">
        <f t="shared" si="1"/>
        <v>ЧП "NISHON BAXT" Колбаса маҳсулотларини ишлаб чиқаришни кенгайтириш</v>
      </c>
      <c r="I58" s="23"/>
      <c r="J58" s="25" t="s">
        <v>20</v>
      </c>
      <c r="K58" s="25" t="s">
        <v>526</v>
      </c>
      <c r="L58" s="18"/>
      <c r="M58" s="18"/>
      <c r="N58" s="20"/>
      <c r="O58" s="20"/>
      <c r="P58" s="20"/>
      <c r="Q58" s="20"/>
      <c r="R58" s="21">
        <f t="shared" si="4"/>
        <v>53600</v>
      </c>
      <c r="S58" s="54">
        <v>53600</v>
      </c>
      <c r="T58" s="27"/>
      <c r="U58" s="27"/>
      <c r="V58" s="27"/>
      <c r="W58" s="22">
        <f t="shared" ref="W58:W89" si="6">+X58+Y58+Z58</f>
        <v>2</v>
      </c>
      <c r="X58" s="27">
        <v>2</v>
      </c>
      <c r="Y58" s="26"/>
      <c r="Z58" s="26"/>
      <c r="AA58" s="40">
        <v>44682</v>
      </c>
      <c r="AB58" s="34"/>
      <c r="AC58" s="34"/>
      <c r="AD58" s="25" t="s">
        <v>8</v>
      </c>
    </row>
    <row r="59" spans="1:31" ht="31.5" hidden="1" x14ac:dyDescent="0.25">
      <c r="A59" t="s">
        <v>2373</v>
      </c>
      <c r="B59" t="s">
        <v>2128</v>
      </c>
      <c r="C59" s="17">
        <f>+SUBTOTAL(3,$F$8:F59)</f>
        <v>45</v>
      </c>
      <c r="D59" s="24" t="s">
        <v>174</v>
      </c>
      <c r="E59" s="25" t="s">
        <v>176</v>
      </c>
      <c r="F59" s="52" t="s">
        <v>1175</v>
      </c>
      <c r="G59" s="23" t="s">
        <v>1176</v>
      </c>
      <c r="H59" s="19" t="str">
        <f t="shared" si="1"/>
        <v>"Жомбой Наслли Қуён"МЧЖ  Паррандачилик фаолиятни ривожлантириш</v>
      </c>
      <c r="I59" s="23"/>
      <c r="J59" s="25" t="s">
        <v>23</v>
      </c>
      <c r="K59" s="25" t="s">
        <v>83</v>
      </c>
      <c r="L59" s="18"/>
      <c r="M59" s="18"/>
      <c r="N59" s="20"/>
      <c r="O59" s="20"/>
      <c r="P59" s="20"/>
      <c r="Q59" s="20"/>
      <c r="R59" s="21">
        <f t="shared" si="4"/>
        <v>600</v>
      </c>
      <c r="S59" s="27">
        <v>600</v>
      </c>
      <c r="T59" s="27"/>
      <c r="U59" s="27"/>
      <c r="V59" s="27"/>
      <c r="W59" s="22">
        <f t="shared" si="6"/>
        <v>4</v>
      </c>
      <c r="X59" s="27">
        <v>4</v>
      </c>
      <c r="Y59" s="26"/>
      <c r="Z59" s="26"/>
      <c r="AA59" s="40">
        <v>44673</v>
      </c>
      <c r="AB59" s="34"/>
      <c r="AC59" s="34"/>
      <c r="AD59" s="25" t="s">
        <v>8</v>
      </c>
    </row>
    <row r="60" spans="1:31" ht="47.25" hidden="1" x14ac:dyDescent="0.25">
      <c r="A60" t="s">
        <v>2374</v>
      </c>
      <c r="B60" t="s">
        <v>2128</v>
      </c>
      <c r="C60" s="17">
        <f>+SUBTOTAL(3,$F$8:F60)</f>
        <v>45</v>
      </c>
      <c r="D60" s="24" t="s">
        <v>174</v>
      </c>
      <c r="E60" s="25" t="s">
        <v>176</v>
      </c>
      <c r="F60" s="52" t="s">
        <v>659</v>
      </c>
      <c r="G60" s="23" t="s">
        <v>206</v>
      </c>
      <c r="H60" s="19" t="str">
        <f t="shared" si="1"/>
        <v>"ECO SARVARBEK SERVIS"МЧЖ Туристлар ва маҳаллий аҳоли учун дам олиш маскани ташкил этиш</v>
      </c>
      <c r="I60" s="23"/>
      <c r="J60" s="25" t="s">
        <v>24</v>
      </c>
      <c r="K60" s="25" t="s">
        <v>528</v>
      </c>
      <c r="L60" s="18"/>
      <c r="M60" s="18"/>
      <c r="N60" s="20"/>
      <c r="O60" s="20"/>
      <c r="P60" s="20"/>
      <c r="Q60" s="20"/>
      <c r="R60" s="21">
        <f t="shared" si="4"/>
        <v>1600</v>
      </c>
      <c r="S60" s="27">
        <v>1600</v>
      </c>
      <c r="T60" s="27"/>
      <c r="U60" s="27"/>
      <c r="V60" s="27"/>
      <c r="W60" s="22">
        <f t="shared" si="6"/>
        <v>3</v>
      </c>
      <c r="X60" s="27">
        <v>1</v>
      </c>
      <c r="Y60" s="26">
        <v>2</v>
      </c>
      <c r="Z60" s="26"/>
      <c r="AA60" s="40">
        <v>44652</v>
      </c>
      <c r="AB60" s="34"/>
      <c r="AC60" s="34"/>
      <c r="AD60" s="25" t="s">
        <v>8</v>
      </c>
    </row>
    <row r="61" spans="1:31" ht="63" hidden="1" x14ac:dyDescent="0.25">
      <c r="A61" t="s">
        <v>2375</v>
      </c>
      <c r="B61" t="s">
        <v>2128</v>
      </c>
      <c r="C61" s="17">
        <f>+SUBTOTAL(3,$F$8:F61)</f>
        <v>45</v>
      </c>
      <c r="D61" s="24" t="s">
        <v>174</v>
      </c>
      <c r="E61" s="25" t="s">
        <v>176</v>
      </c>
      <c r="F61" s="52" t="s">
        <v>665</v>
      </c>
      <c r="G61" s="23" t="s">
        <v>217</v>
      </c>
      <c r="H61" s="19" t="str">
        <f t="shared" si="1"/>
        <v>"JOMBOY MUXAMMADJON TOLASI"МЧЖ Усимликларни химоя килиш ва зарар кунандалардан саклаш кимёвий воситалар савдо мажмуаси</v>
      </c>
      <c r="I61" s="23"/>
      <c r="J61" s="25" t="s">
        <v>24</v>
      </c>
      <c r="K61" s="25" t="s">
        <v>155</v>
      </c>
      <c r="L61" s="18"/>
      <c r="M61" s="18"/>
      <c r="N61" s="20"/>
      <c r="O61" s="20"/>
      <c r="P61" s="20"/>
      <c r="Q61" s="20"/>
      <c r="R61" s="21">
        <f t="shared" si="4"/>
        <v>2870</v>
      </c>
      <c r="S61" s="27">
        <v>870</v>
      </c>
      <c r="T61" s="27">
        <v>2000</v>
      </c>
      <c r="U61" s="27"/>
      <c r="V61" s="27"/>
      <c r="W61" s="22">
        <f t="shared" si="6"/>
        <v>5</v>
      </c>
      <c r="X61" s="27">
        <v>5</v>
      </c>
      <c r="Y61" s="26"/>
      <c r="Z61" s="26"/>
      <c r="AA61" s="40">
        <v>44621</v>
      </c>
      <c r="AB61" s="34"/>
      <c r="AC61" s="34"/>
      <c r="AD61" s="25" t="s">
        <v>21</v>
      </c>
    </row>
    <row r="62" spans="1:31" ht="31.5" hidden="1" x14ac:dyDescent="0.25">
      <c r="A62" t="s">
        <v>2376</v>
      </c>
      <c r="B62" t="s">
        <v>2128</v>
      </c>
      <c r="C62" s="17">
        <f>+SUBTOTAL(3,$F$8:F62)</f>
        <v>45</v>
      </c>
      <c r="D62" s="24" t="s">
        <v>174</v>
      </c>
      <c r="E62" s="25" t="s">
        <v>176</v>
      </c>
      <c r="F62" s="52" t="s">
        <v>966</v>
      </c>
      <c r="G62" s="23" t="s">
        <v>147</v>
      </c>
      <c r="H62" s="19" t="str">
        <f t="shared" si="1"/>
        <v>"MAC COLDO"МЧЖ Сув ишлаб чиқаришни ташкил этиш</v>
      </c>
      <c r="I62" s="23"/>
      <c r="J62" s="25" t="s">
        <v>20</v>
      </c>
      <c r="K62" s="25" t="s">
        <v>526</v>
      </c>
      <c r="L62" s="18"/>
      <c r="M62" s="18"/>
      <c r="N62" s="20"/>
      <c r="O62" s="20"/>
      <c r="P62" s="20"/>
      <c r="Q62" s="20"/>
      <c r="R62" s="21">
        <f t="shared" si="4"/>
        <v>18424.7</v>
      </c>
      <c r="S62" s="27">
        <v>10500</v>
      </c>
      <c r="T62" s="27"/>
      <c r="U62" s="27">
        <v>700</v>
      </c>
      <c r="V62" s="27"/>
      <c r="W62" s="22">
        <f t="shared" si="6"/>
        <v>10</v>
      </c>
      <c r="X62" s="27">
        <v>10</v>
      </c>
      <c r="Y62" s="26">
        <v>0</v>
      </c>
      <c r="Z62" s="26">
        <v>0</v>
      </c>
      <c r="AA62" s="40">
        <v>44877</v>
      </c>
      <c r="AB62" s="34"/>
      <c r="AC62" s="34"/>
      <c r="AD62" s="25" t="s">
        <v>160</v>
      </c>
    </row>
    <row r="63" spans="1:31" ht="31.5" hidden="1" x14ac:dyDescent="0.25">
      <c r="A63" t="s">
        <v>2377</v>
      </c>
      <c r="B63" t="s">
        <v>2128</v>
      </c>
      <c r="C63" s="17">
        <f>+SUBTOTAL(3,$F$8:F63)</f>
        <v>45</v>
      </c>
      <c r="D63" s="24" t="s">
        <v>174</v>
      </c>
      <c r="E63" s="25" t="s">
        <v>176</v>
      </c>
      <c r="F63" s="52" t="s">
        <v>968</v>
      </c>
      <c r="G63" s="23" t="s">
        <v>214</v>
      </c>
      <c r="H63" s="19" t="str">
        <f t="shared" si="1"/>
        <v>"MAR-MAX HOLDING INVEST"МЧЖ Ламинат ишлаб чиқаришн ташкил этиш</v>
      </c>
      <c r="I63" s="23"/>
      <c r="J63" s="25" t="s">
        <v>20</v>
      </c>
      <c r="K63" s="25" t="s">
        <v>527</v>
      </c>
      <c r="L63" s="18"/>
      <c r="M63" s="18"/>
      <c r="N63" s="20"/>
      <c r="O63" s="20"/>
      <c r="P63" s="20"/>
      <c r="Q63" s="20"/>
      <c r="R63" s="21">
        <f t="shared" si="4"/>
        <v>5000</v>
      </c>
      <c r="S63" s="27">
        <v>3500</v>
      </c>
      <c r="T63" s="27">
        <v>1500</v>
      </c>
      <c r="U63" s="27"/>
      <c r="V63" s="27"/>
      <c r="W63" s="22">
        <f t="shared" si="6"/>
        <v>8</v>
      </c>
      <c r="X63" s="27">
        <v>8</v>
      </c>
      <c r="Y63" s="26"/>
      <c r="Z63" s="26"/>
      <c r="AA63" s="40">
        <v>44831</v>
      </c>
      <c r="AB63" s="34"/>
      <c r="AC63" s="34"/>
      <c r="AD63" s="25" t="s">
        <v>92</v>
      </c>
    </row>
    <row r="64" spans="1:31" ht="31.5" hidden="1" x14ac:dyDescent="0.25">
      <c r="A64" t="s">
        <v>2378</v>
      </c>
      <c r="B64" t="s">
        <v>2128</v>
      </c>
      <c r="C64" s="17">
        <f>+SUBTOTAL(3,$F$8:F64)</f>
        <v>45</v>
      </c>
      <c r="D64" s="24" t="s">
        <v>174</v>
      </c>
      <c r="E64" s="25" t="s">
        <v>176</v>
      </c>
      <c r="F64" s="52" t="s">
        <v>967</v>
      </c>
      <c r="G64" s="23" t="s">
        <v>211</v>
      </c>
      <c r="H64" s="19" t="str">
        <f t="shared" si="1"/>
        <v>"SAMARKAND GOLDEN COLORS"МЧЖ Полимер ранглар ишлаб чиқариш</v>
      </c>
      <c r="I64" s="23"/>
      <c r="J64" s="25" t="s">
        <v>20</v>
      </c>
      <c r="K64" s="25" t="s">
        <v>552</v>
      </c>
      <c r="L64" s="18"/>
      <c r="M64" s="18"/>
      <c r="N64" s="20"/>
      <c r="O64" s="20"/>
      <c r="P64" s="20"/>
      <c r="Q64" s="20"/>
      <c r="R64" s="21">
        <f t="shared" si="4"/>
        <v>10000</v>
      </c>
      <c r="S64" s="27">
        <v>10000</v>
      </c>
      <c r="T64" s="27"/>
      <c r="U64" s="27"/>
      <c r="V64" s="27"/>
      <c r="W64" s="22">
        <f t="shared" si="6"/>
        <v>15</v>
      </c>
      <c r="X64" s="27">
        <v>10</v>
      </c>
      <c r="Y64" s="26">
        <v>5</v>
      </c>
      <c r="Z64" s="26"/>
      <c r="AA64" s="40">
        <v>44707</v>
      </c>
      <c r="AB64" s="34"/>
      <c r="AC64" s="34"/>
      <c r="AD64" s="25" t="s">
        <v>8</v>
      </c>
    </row>
    <row r="65" spans="1:30" ht="31.5" hidden="1" x14ac:dyDescent="0.25">
      <c r="A65" t="s">
        <v>2379</v>
      </c>
      <c r="B65" t="s">
        <v>2128</v>
      </c>
      <c r="C65" s="17">
        <f>+SUBTOTAL(3,$F$8:F65)</f>
        <v>45</v>
      </c>
      <c r="D65" s="24" t="s">
        <v>174</v>
      </c>
      <c r="E65" s="25" t="s">
        <v>176</v>
      </c>
      <c r="F65" s="52" t="s">
        <v>658</v>
      </c>
      <c r="G65" s="23" t="s">
        <v>204</v>
      </c>
      <c r="H65" s="19" t="str">
        <f t="shared" si="1"/>
        <v>"YOSH NIXOLCHALAR UYI"НТМ Болалар боғчаси ташкил этиш</v>
      </c>
      <c r="I65" s="23"/>
      <c r="J65" s="25" t="s">
        <v>24</v>
      </c>
      <c r="K65" s="25" t="s">
        <v>529</v>
      </c>
      <c r="L65" s="18"/>
      <c r="M65" s="18"/>
      <c r="N65" s="20"/>
      <c r="O65" s="20"/>
      <c r="P65" s="20"/>
      <c r="Q65" s="20"/>
      <c r="R65" s="21">
        <f t="shared" si="4"/>
        <v>2000</v>
      </c>
      <c r="S65" s="27">
        <v>1500</v>
      </c>
      <c r="T65" s="27">
        <v>500</v>
      </c>
      <c r="U65" s="27"/>
      <c r="V65" s="27"/>
      <c r="W65" s="22">
        <f t="shared" si="6"/>
        <v>12</v>
      </c>
      <c r="X65" s="27">
        <v>10</v>
      </c>
      <c r="Y65" s="26">
        <v>2</v>
      </c>
      <c r="Z65" s="26"/>
      <c r="AA65" s="40">
        <v>44704</v>
      </c>
      <c r="AB65" s="34"/>
      <c r="AC65" s="34"/>
      <c r="AD65" s="25" t="s">
        <v>7</v>
      </c>
    </row>
    <row r="66" spans="1:30" ht="31.5" hidden="1" x14ac:dyDescent="0.25">
      <c r="A66" t="s">
        <v>2380</v>
      </c>
      <c r="B66" t="s">
        <v>2128</v>
      </c>
      <c r="C66" s="17">
        <f>+SUBTOTAL(3,$F$8:F66)</f>
        <v>45</v>
      </c>
      <c r="D66" s="24" t="s">
        <v>174</v>
      </c>
      <c r="E66" s="25" t="s">
        <v>176</v>
      </c>
      <c r="F66" s="52" t="s">
        <v>662</v>
      </c>
      <c r="G66" s="23" t="s">
        <v>172</v>
      </c>
      <c r="H66" s="19" t="str">
        <f t="shared" si="1"/>
        <v>"Амир миллий таомлари"О/К Умумий овқатланиш хизматларини ташкил этиш</v>
      </c>
      <c r="I66" s="23"/>
      <c r="J66" s="25" t="s">
        <v>24</v>
      </c>
      <c r="K66" s="25" t="s">
        <v>531</v>
      </c>
      <c r="L66" s="18"/>
      <c r="M66" s="18"/>
      <c r="N66" s="20"/>
      <c r="O66" s="20"/>
      <c r="P66" s="20"/>
      <c r="Q66" s="20"/>
      <c r="R66" s="21">
        <f t="shared" si="4"/>
        <v>4500</v>
      </c>
      <c r="S66" s="27">
        <v>2500</v>
      </c>
      <c r="T66" s="27">
        <v>2000</v>
      </c>
      <c r="U66" s="27"/>
      <c r="V66" s="27"/>
      <c r="W66" s="22">
        <f t="shared" si="6"/>
        <v>12</v>
      </c>
      <c r="X66" s="27">
        <v>10</v>
      </c>
      <c r="Y66" s="26">
        <v>2</v>
      </c>
      <c r="Z66" s="26"/>
      <c r="AA66" s="40">
        <v>44727</v>
      </c>
      <c r="AB66" s="34"/>
      <c r="AC66" s="34"/>
      <c r="AD66" s="25" t="s">
        <v>7</v>
      </c>
    </row>
    <row r="67" spans="1:30" ht="31.5" hidden="1" x14ac:dyDescent="0.25">
      <c r="A67" t="s">
        <v>2381</v>
      </c>
      <c r="B67" t="s">
        <v>2128</v>
      </c>
      <c r="C67" s="17">
        <f>+SUBTOTAL(3,$F$8:F67)</f>
        <v>45</v>
      </c>
      <c r="D67" s="24" t="s">
        <v>174</v>
      </c>
      <c r="E67" s="25" t="s">
        <v>176</v>
      </c>
      <c r="F67" s="52" t="s">
        <v>664</v>
      </c>
      <c r="G67" s="23" t="s">
        <v>215</v>
      </c>
      <c r="H67" s="19" t="str">
        <f t="shared" si="1"/>
        <v xml:space="preserve">"Аниса Файз"МЧЖ Паррандачиликни фаолиятини ривожлантириш </v>
      </c>
      <c r="I67" s="23"/>
      <c r="J67" s="25" t="s">
        <v>23</v>
      </c>
      <c r="K67" s="25" t="s">
        <v>83</v>
      </c>
      <c r="L67" s="18"/>
      <c r="M67" s="18"/>
      <c r="N67" s="20"/>
      <c r="O67" s="20"/>
      <c r="P67" s="20"/>
      <c r="Q67" s="20"/>
      <c r="R67" s="21">
        <f t="shared" si="4"/>
        <v>8500</v>
      </c>
      <c r="S67" s="27">
        <v>5000</v>
      </c>
      <c r="T67" s="27">
        <v>3500</v>
      </c>
      <c r="U67" s="27"/>
      <c r="V67" s="27"/>
      <c r="W67" s="22">
        <f t="shared" si="6"/>
        <v>3</v>
      </c>
      <c r="X67" s="27">
        <v>2</v>
      </c>
      <c r="Y67" s="26">
        <v>1</v>
      </c>
      <c r="Z67" s="26"/>
      <c r="AA67" s="40">
        <v>44868</v>
      </c>
      <c r="AB67" s="34"/>
      <c r="AC67" s="34"/>
      <c r="AD67" s="25" t="s">
        <v>26</v>
      </c>
    </row>
    <row r="68" spans="1:30" ht="31.5" hidden="1" x14ac:dyDescent="0.25">
      <c r="A68" t="s">
        <v>2382</v>
      </c>
      <c r="B68" t="s">
        <v>2128</v>
      </c>
      <c r="C68" s="17">
        <f>+SUBTOTAL(3,$F$8:F68)</f>
        <v>45</v>
      </c>
      <c r="D68" s="24" t="s">
        <v>174</v>
      </c>
      <c r="E68" s="25" t="s">
        <v>176</v>
      </c>
      <c r="F68" s="52" t="s">
        <v>661</v>
      </c>
      <c r="G68" s="23" t="s">
        <v>213</v>
      </c>
      <c r="H68" s="19" t="str">
        <f t="shared" si="1"/>
        <v>"Жомбой  дон"АЖ Соя уруғчилигини ташкил этиш ва савдосини йўлга қўйиш</v>
      </c>
      <c r="I68" s="23"/>
      <c r="J68" s="25" t="s">
        <v>24</v>
      </c>
      <c r="K68" s="25" t="s">
        <v>155</v>
      </c>
      <c r="L68" s="18"/>
      <c r="M68" s="18"/>
      <c r="N68" s="20"/>
      <c r="O68" s="20"/>
      <c r="P68" s="20"/>
      <c r="Q68" s="20"/>
      <c r="R68" s="21">
        <f t="shared" si="4"/>
        <v>1040</v>
      </c>
      <c r="S68" s="27">
        <v>20</v>
      </c>
      <c r="T68" s="27">
        <v>1020</v>
      </c>
      <c r="U68" s="27"/>
      <c r="V68" s="27"/>
      <c r="W68" s="22">
        <f t="shared" si="6"/>
        <v>15</v>
      </c>
      <c r="X68" s="27">
        <v>10</v>
      </c>
      <c r="Y68" s="26">
        <v>5</v>
      </c>
      <c r="Z68" s="26"/>
      <c r="AA68" s="40">
        <v>44630</v>
      </c>
      <c r="AB68" s="34"/>
      <c r="AC68" s="34"/>
      <c r="AD68" s="25" t="s">
        <v>21</v>
      </c>
    </row>
    <row r="69" spans="1:30" ht="31.5" hidden="1" x14ac:dyDescent="0.25">
      <c r="A69" t="s">
        <v>2383</v>
      </c>
      <c r="B69" t="s">
        <v>2128</v>
      </c>
      <c r="C69" s="17">
        <f>+SUBTOTAL(3,$F$8:F69)</f>
        <v>45</v>
      </c>
      <c r="D69" s="24" t="s">
        <v>174</v>
      </c>
      <c r="E69" s="25" t="s">
        <v>176</v>
      </c>
      <c r="F69" s="52" t="s">
        <v>635</v>
      </c>
      <c r="G69" s="23" t="s">
        <v>135</v>
      </c>
      <c r="H69" s="19" t="str">
        <f t="shared" si="1"/>
        <v>"Жомбой насилли парранда"ФХ Паррандачилик фаолиятини ташкил этиш</v>
      </c>
      <c r="I69" s="23"/>
      <c r="J69" s="25" t="s">
        <v>23</v>
      </c>
      <c r="K69" s="25" t="s">
        <v>83</v>
      </c>
      <c r="L69" s="18"/>
      <c r="M69" s="18"/>
      <c r="N69" s="20"/>
      <c r="O69" s="20"/>
      <c r="P69" s="20"/>
      <c r="Q69" s="20"/>
      <c r="R69" s="21">
        <f t="shared" si="4"/>
        <v>84900</v>
      </c>
      <c r="S69" s="27">
        <v>30000</v>
      </c>
      <c r="T69" s="27">
        <v>54900</v>
      </c>
      <c r="U69" s="27"/>
      <c r="V69" s="27"/>
      <c r="W69" s="22">
        <f t="shared" si="6"/>
        <v>2</v>
      </c>
      <c r="X69" s="27">
        <v>2</v>
      </c>
      <c r="Y69" s="26"/>
      <c r="Z69" s="26"/>
      <c r="AA69" s="40">
        <v>44831</v>
      </c>
      <c r="AB69" s="34"/>
      <c r="AC69" s="34"/>
      <c r="AD69" s="25" t="s">
        <v>26</v>
      </c>
    </row>
    <row r="70" spans="1:30" ht="31.5" hidden="1" x14ac:dyDescent="0.25">
      <c r="A70" t="s">
        <v>2384</v>
      </c>
      <c r="B70" t="s">
        <v>2128</v>
      </c>
      <c r="C70" s="17">
        <f>+SUBTOTAL(3,$F$8:F70)</f>
        <v>45</v>
      </c>
      <c r="D70" s="24" t="s">
        <v>174</v>
      </c>
      <c r="E70" s="25" t="s">
        <v>176</v>
      </c>
      <c r="F70" s="52" t="s">
        <v>965</v>
      </c>
      <c r="G70" s="23" t="s">
        <v>207</v>
      </c>
      <c r="H70" s="19" t="str">
        <f t="shared" si="1"/>
        <v>"Жомбой Наслли Қуён"МЧЖ Қуёнчиликни ривожлантириш</v>
      </c>
      <c r="I70" s="23"/>
      <c r="J70" s="25" t="s">
        <v>23</v>
      </c>
      <c r="K70" s="25" t="s">
        <v>207</v>
      </c>
      <c r="L70" s="18"/>
      <c r="M70" s="18"/>
      <c r="N70" s="20"/>
      <c r="O70" s="20"/>
      <c r="P70" s="20"/>
      <c r="Q70" s="20"/>
      <c r="R70" s="21">
        <f t="shared" si="4"/>
        <v>5000</v>
      </c>
      <c r="S70" s="27">
        <v>3400</v>
      </c>
      <c r="T70" s="27">
        <v>1600</v>
      </c>
      <c r="U70" s="27"/>
      <c r="V70" s="27"/>
      <c r="W70" s="22">
        <f t="shared" si="6"/>
        <v>4</v>
      </c>
      <c r="X70" s="27">
        <v>4</v>
      </c>
      <c r="Y70" s="26"/>
      <c r="Z70" s="26"/>
      <c r="AA70" s="40">
        <v>44767</v>
      </c>
      <c r="AB70" s="34"/>
      <c r="AC70" s="34"/>
      <c r="AD70" s="25" t="s">
        <v>26</v>
      </c>
    </row>
    <row r="71" spans="1:30" ht="31.5" hidden="1" x14ac:dyDescent="0.25">
      <c r="A71" t="s">
        <v>2385</v>
      </c>
      <c r="B71" t="s">
        <v>2128</v>
      </c>
      <c r="C71" s="17">
        <f>+SUBTOTAL(3,$F$8:F71)</f>
        <v>45</v>
      </c>
      <c r="D71" s="24" t="s">
        <v>174</v>
      </c>
      <c r="E71" s="25" t="s">
        <v>176</v>
      </c>
      <c r="F71" s="52" t="s">
        <v>634</v>
      </c>
      <c r="G71" s="23" t="s">
        <v>210</v>
      </c>
      <c r="H71" s="19" t="str">
        <f t="shared" si="1"/>
        <v xml:space="preserve">"Мароқанд мева-сабзавот"МЧЖ Интенсив боғни ташкил этиш </v>
      </c>
      <c r="I71" s="23"/>
      <c r="J71" s="25" t="s">
        <v>23</v>
      </c>
      <c r="K71" s="25" t="s">
        <v>228</v>
      </c>
      <c r="L71" s="18"/>
      <c r="M71" s="18"/>
      <c r="N71" s="20"/>
      <c r="O71" s="20"/>
      <c r="P71" s="20"/>
      <c r="Q71" s="20"/>
      <c r="R71" s="21">
        <f t="shared" si="4"/>
        <v>81694.2</v>
      </c>
      <c r="S71" s="27">
        <v>22825</v>
      </c>
      <c r="T71" s="27">
        <v>0</v>
      </c>
      <c r="U71" s="27">
        <v>5200</v>
      </c>
      <c r="V71" s="27">
        <v>0</v>
      </c>
      <c r="W71" s="22">
        <f t="shared" si="6"/>
        <v>10</v>
      </c>
      <c r="X71" s="27">
        <v>10</v>
      </c>
      <c r="Y71" s="26">
        <v>0</v>
      </c>
      <c r="Z71" s="26">
        <v>0</v>
      </c>
      <c r="AA71" s="40">
        <v>44895</v>
      </c>
      <c r="AB71" s="34"/>
      <c r="AC71" s="34"/>
      <c r="AD71" s="25" t="s">
        <v>7</v>
      </c>
    </row>
    <row r="72" spans="1:30" ht="31.5" hidden="1" x14ac:dyDescent="0.25">
      <c r="A72" t="s">
        <v>2386</v>
      </c>
      <c r="B72" t="s">
        <v>2128</v>
      </c>
      <c r="C72" s="17">
        <f>+SUBTOTAL(3,$F$8:F72)</f>
        <v>45</v>
      </c>
      <c r="D72" s="24" t="s">
        <v>174</v>
      </c>
      <c r="E72" s="25" t="s">
        <v>176</v>
      </c>
      <c r="F72" s="52" t="s">
        <v>663</v>
      </c>
      <c r="G72" s="23" t="s">
        <v>113</v>
      </c>
      <c r="H72" s="19" t="str">
        <f t="shared" ref="H72:H135" si="7">+CONCATENATE(F72," ",G72)</f>
        <v>"Шербоев Муродулла чорваси"ФХ Чорвачилик хўжалигини кенгайтириш</v>
      </c>
      <c r="I72" s="23"/>
      <c r="J72" s="25" t="s">
        <v>23</v>
      </c>
      <c r="K72" s="25" t="s">
        <v>42</v>
      </c>
      <c r="L72" s="18"/>
      <c r="M72" s="18"/>
      <c r="N72" s="20"/>
      <c r="O72" s="20"/>
      <c r="P72" s="20"/>
      <c r="Q72" s="20"/>
      <c r="R72" s="21">
        <f t="shared" ref="R72:R103" si="8">+S72+T72+U72*11.321+V72*11.321</f>
        <v>2902</v>
      </c>
      <c r="S72" s="27">
        <v>670</v>
      </c>
      <c r="T72" s="27">
        <v>2232</v>
      </c>
      <c r="U72" s="27">
        <v>0</v>
      </c>
      <c r="V72" s="27">
        <v>0</v>
      </c>
      <c r="W72" s="22">
        <f t="shared" si="6"/>
        <v>5</v>
      </c>
      <c r="X72" s="27">
        <v>5</v>
      </c>
      <c r="Y72" s="26"/>
      <c r="Z72" s="26"/>
      <c r="AA72" s="40">
        <v>44666</v>
      </c>
      <c r="AB72" s="34"/>
      <c r="AC72" s="34"/>
      <c r="AD72" s="25" t="s">
        <v>28</v>
      </c>
    </row>
    <row r="73" spans="1:30" ht="31.5" hidden="1" x14ac:dyDescent="0.25">
      <c r="A73" t="s">
        <v>2387</v>
      </c>
      <c r="B73" t="s">
        <v>2128</v>
      </c>
      <c r="C73" s="17">
        <f>+SUBTOTAL(3,$F$8:F73)</f>
        <v>45</v>
      </c>
      <c r="D73" s="24" t="s">
        <v>174</v>
      </c>
      <c r="E73" s="25" t="s">
        <v>176</v>
      </c>
      <c r="F73" s="52" t="s">
        <v>205</v>
      </c>
      <c r="G73" s="23" t="s">
        <v>49</v>
      </c>
      <c r="H73" s="19" t="str">
        <f t="shared" si="7"/>
        <v>Қосимов Фаррух Дам олиш маскани ташкил этиш</v>
      </c>
      <c r="I73" s="23"/>
      <c r="J73" s="25" t="s">
        <v>24</v>
      </c>
      <c r="K73" s="25" t="s">
        <v>541</v>
      </c>
      <c r="L73" s="18"/>
      <c r="M73" s="18"/>
      <c r="N73" s="20"/>
      <c r="O73" s="20"/>
      <c r="P73" s="20"/>
      <c r="Q73" s="20"/>
      <c r="R73" s="21">
        <f t="shared" si="8"/>
        <v>400</v>
      </c>
      <c r="S73" s="27">
        <v>400</v>
      </c>
      <c r="T73" s="27">
        <v>0</v>
      </c>
      <c r="U73" s="27">
        <v>0</v>
      </c>
      <c r="V73" s="27">
        <v>0</v>
      </c>
      <c r="W73" s="22">
        <f t="shared" si="6"/>
        <v>3</v>
      </c>
      <c r="X73" s="27">
        <v>3</v>
      </c>
      <c r="Y73" s="26"/>
      <c r="Z73" s="26"/>
      <c r="AA73" s="40">
        <v>44831</v>
      </c>
      <c r="AB73" s="34"/>
      <c r="AC73" s="34"/>
      <c r="AD73" s="25" t="s">
        <v>8</v>
      </c>
    </row>
    <row r="74" spans="1:30" ht="47.25" hidden="1" x14ac:dyDescent="0.25">
      <c r="A74" t="s">
        <v>2922</v>
      </c>
      <c r="B74" t="s">
        <v>1092</v>
      </c>
      <c r="C74" s="17">
        <f>+SUBTOTAL(3,$F$8:F74)</f>
        <v>45</v>
      </c>
      <c r="D74" s="24" t="s">
        <v>174</v>
      </c>
      <c r="E74" s="25" t="s">
        <v>176</v>
      </c>
      <c r="F74" s="52" t="s">
        <v>1400</v>
      </c>
      <c r="G74" s="23" t="s">
        <v>1401</v>
      </c>
      <c r="H74" s="19" t="str">
        <f t="shared" si="7"/>
        <v>'GRAND ShAXZOD-MOXINUR" OK Умумий овқатланиш ва ресторан хизматини ташкил этиш</v>
      </c>
      <c r="I74" s="23"/>
      <c r="J74" s="25" t="s">
        <v>24</v>
      </c>
      <c r="K74" s="25" t="s">
        <v>531</v>
      </c>
      <c r="L74" s="18"/>
      <c r="M74" s="18"/>
      <c r="N74" s="20"/>
      <c r="O74" s="20"/>
      <c r="P74" s="20"/>
      <c r="Q74" s="20"/>
      <c r="R74" s="21">
        <f t="shared" si="8"/>
        <v>2000</v>
      </c>
      <c r="S74" s="27">
        <v>2000</v>
      </c>
      <c r="T74" s="27"/>
      <c r="U74" s="27"/>
      <c r="V74" s="27"/>
      <c r="W74" s="22">
        <f t="shared" si="6"/>
        <v>5</v>
      </c>
      <c r="X74" s="27">
        <v>5</v>
      </c>
      <c r="Y74" s="26"/>
      <c r="Z74" s="26"/>
      <c r="AA74" s="40">
        <v>44732</v>
      </c>
      <c r="AB74" s="34"/>
      <c r="AC74" s="34" t="s">
        <v>3226</v>
      </c>
      <c r="AD74" s="25" t="s">
        <v>28</v>
      </c>
    </row>
    <row r="75" spans="1:30" ht="31.5" hidden="1" x14ac:dyDescent="0.25">
      <c r="A75" t="s">
        <v>2923</v>
      </c>
      <c r="B75" t="s">
        <v>1092</v>
      </c>
      <c r="C75" s="17">
        <f>+SUBTOTAL(3,$F$8:F75)</f>
        <v>45</v>
      </c>
      <c r="D75" s="24" t="s">
        <v>174</v>
      </c>
      <c r="E75" s="25" t="s">
        <v>176</v>
      </c>
      <c r="F75" s="52" t="s">
        <v>1419</v>
      </c>
      <c r="G75" s="23" t="s">
        <v>151</v>
      </c>
      <c r="H75" s="19" t="str">
        <f t="shared" si="7"/>
        <v>"LOLA NASIMOVA" mas’uliyati cheklangan jamiyati Дорихона хизматини ташкил этиш</v>
      </c>
      <c r="I75" s="23"/>
      <c r="J75" s="25" t="s">
        <v>24</v>
      </c>
      <c r="K75" s="25" t="s">
        <v>155</v>
      </c>
      <c r="L75" s="18"/>
      <c r="M75" s="18"/>
      <c r="N75" s="20"/>
      <c r="O75" s="20"/>
      <c r="P75" s="20"/>
      <c r="Q75" s="20"/>
      <c r="R75" s="21">
        <f t="shared" si="8"/>
        <v>330</v>
      </c>
      <c r="S75" s="27">
        <v>200</v>
      </c>
      <c r="T75" s="27">
        <v>130</v>
      </c>
      <c r="U75" s="27"/>
      <c r="V75" s="27"/>
      <c r="W75" s="22">
        <f t="shared" si="6"/>
        <v>2</v>
      </c>
      <c r="X75" s="27">
        <v>2</v>
      </c>
      <c r="Y75" s="26"/>
      <c r="Z75" s="26"/>
      <c r="AA75" s="40">
        <v>44792</v>
      </c>
      <c r="AB75" s="34"/>
      <c r="AC75" s="34" t="s">
        <v>3227</v>
      </c>
      <c r="AD75" s="25" t="s">
        <v>7</v>
      </c>
    </row>
    <row r="76" spans="1:30" ht="31.5" hidden="1" x14ac:dyDescent="0.25">
      <c r="A76" t="s">
        <v>2924</v>
      </c>
      <c r="B76" t="s">
        <v>1092</v>
      </c>
      <c r="C76" s="17">
        <f>+SUBTOTAL(3,$F$8:F76)</f>
        <v>45</v>
      </c>
      <c r="D76" s="24" t="s">
        <v>174</v>
      </c>
      <c r="E76" s="25" t="s">
        <v>176</v>
      </c>
      <c r="F76" s="52" t="s">
        <v>1420</v>
      </c>
      <c r="G76" s="23" t="s">
        <v>36</v>
      </c>
      <c r="H76" s="19" t="str">
        <f t="shared" si="7"/>
        <v>"BUNYOD PREMIUM XIZMAT" oilaviy korxonasi Маиший хизмат кўрсатишни ташкил этиш</v>
      </c>
      <c r="I76" s="23"/>
      <c r="J76" s="25" t="s">
        <v>24</v>
      </c>
      <c r="K76" s="25" t="s">
        <v>111</v>
      </c>
      <c r="L76" s="18"/>
      <c r="M76" s="18"/>
      <c r="N76" s="20"/>
      <c r="O76" s="20"/>
      <c r="P76" s="20"/>
      <c r="Q76" s="20"/>
      <c r="R76" s="21">
        <f t="shared" si="8"/>
        <v>650</v>
      </c>
      <c r="S76" s="27">
        <v>300</v>
      </c>
      <c r="T76" s="27">
        <v>350</v>
      </c>
      <c r="U76" s="27"/>
      <c r="V76" s="27"/>
      <c r="W76" s="22">
        <f t="shared" si="6"/>
        <v>5</v>
      </c>
      <c r="X76" s="27">
        <v>3</v>
      </c>
      <c r="Y76" s="26">
        <v>2</v>
      </c>
      <c r="Z76" s="26"/>
      <c r="AA76" s="40">
        <v>44792</v>
      </c>
      <c r="AB76" s="34"/>
      <c r="AC76" s="34" t="s">
        <v>3228</v>
      </c>
      <c r="AD76" s="25" t="s">
        <v>7</v>
      </c>
    </row>
    <row r="77" spans="1:30" ht="31.5" hidden="1" x14ac:dyDescent="0.25">
      <c r="A77" t="s">
        <v>2925</v>
      </c>
      <c r="B77" t="s">
        <v>1092</v>
      </c>
      <c r="C77" s="17">
        <f>+SUBTOTAL(3,$F$8:F77)</f>
        <v>45</v>
      </c>
      <c r="D77" s="24" t="s">
        <v>174</v>
      </c>
      <c r="E77" s="25" t="s">
        <v>176</v>
      </c>
      <c r="F77" s="52" t="s">
        <v>1109</v>
      </c>
      <c r="G77" s="23" t="s">
        <v>36</v>
      </c>
      <c r="H77" s="19" t="str">
        <f t="shared" si="7"/>
        <v>ЯТТ "Юнусова Раззоқой Хурматовна" Маиший хизмат кўрсатишни ташкил этиш</v>
      </c>
      <c r="I77" s="23"/>
      <c r="J77" s="25" t="s">
        <v>24</v>
      </c>
      <c r="K77" s="25" t="s">
        <v>111</v>
      </c>
      <c r="L77" s="18"/>
      <c r="M77" s="18"/>
      <c r="N77" s="20"/>
      <c r="O77" s="20"/>
      <c r="P77" s="20"/>
      <c r="Q77" s="20"/>
      <c r="R77" s="21">
        <f t="shared" si="8"/>
        <v>750</v>
      </c>
      <c r="S77" s="27">
        <v>500</v>
      </c>
      <c r="T77" s="27">
        <v>250</v>
      </c>
      <c r="U77" s="27"/>
      <c r="V77" s="27"/>
      <c r="W77" s="22">
        <f t="shared" si="6"/>
        <v>2</v>
      </c>
      <c r="X77" s="27">
        <v>2</v>
      </c>
      <c r="Y77" s="26"/>
      <c r="Z77" s="26"/>
      <c r="AA77" s="40">
        <v>44596</v>
      </c>
      <c r="AB77" s="34"/>
      <c r="AC77" s="34" t="s">
        <v>3229</v>
      </c>
      <c r="AD77" s="25" t="s">
        <v>7</v>
      </c>
    </row>
    <row r="78" spans="1:30" ht="47.25" hidden="1" x14ac:dyDescent="0.25">
      <c r="A78" t="s">
        <v>2926</v>
      </c>
      <c r="B78" t="s">
        <v>1092</v>
      </c>
      <c r="C78" s="17">
        <f>+SUBTOTAL(3,$F$8:F78)</f>
        <v>45</v>
      </c>
      <c r="D78" s="24" t="s">
        <v>174</v>
      </c>
      <c r="E78" s="25" t="s">
        <v>176</v>
      </c>
      <c r="F78" s="52" t="s">
        <v>1110</v>
      </c>
      <c r="G78" s="23" t="s">
        <v>1111</v>
      </c>
      <c r="H78" s="19" t="str">
        <f t="shared" si="7"/>
        <v>"XUMOYINBOBOJON" МЧЖ Тикувчилик цехи ҳамда қандолат маҳсулотлари ишлаб чиқариш</v>
      </c>
      <c r="I78" s="23"/>
      <c r="J78" s="25" t="s">
        <v>20</v>
      </c>
      <c r="K78" s="25" t="s">
        <v>40</v>
      </c>
      <c r="L78" s="18"/>
      <c r="M78" s="18"/>
      <c r="N78" s="20"/>
      <c r="O78" s="20"/>
      <c r="P78" s="20"/>
      <c r="Q78" s="20"/>
      <c r="R78" s="21">
        <f t="shared" si="8"/>
        <v>500</v>
      </c>
      <c r="S78" s="27">
        <v>500</v>
      </c>
      <c r="T78" s="27"/>
      <c r="U78" s="27"/>
      <c r="V78" s="27"/>
      <c r="W78" s="22">
        <f t="shared" si="6"/>
        <v>35</v>
      </c>
      <c r="X78" s="27">
        <v>15</v>
      </c>
      <c r="Y78" s="26">
        <v>20</v>
      </c>
      <c r="Z78" s="26"/>
      <c r="AA78" s="40">
        <v>44596</v>
      </c>
      <c r="AB78" s="34"/>
      <c r="AC78" s="34" t="s">
        <v>3230</v>
      </c>
      <c r="AD78" s="25" t="s">
        <v>28</v>
      </c>
    </row>
    <row r="79" spans="1:30" ht="31.5" hidden="1" x14ac:dyDescent="0.25">
      <c r="A79" t="s">
        <v>2927</v>
      </c>
      <c r="B79" t="s">
        <v>1092</v>
      </c>
      <c r="C79" s="17">
        <f>+SUBTOTAL(3,$F$8:F79)</f>
        <v>45</v>
      </c>
      <c r="D79" s="24" t="s">
        <v>174</v>
      </c>
      <c r="E79" s="25" t="s">
        <v>176</v>
      </c>
      <c r="F79" s="52" t="s">
        <v>1186</v>
      </c>
      <c r="G79" s="23" t="s">
        <v>1187</v>
      </c>
      <c r="H79" s="19" t="str">
        <f t="shared" si="7"/>
        <v>"SAG AGRO " МЧЖ Кўчат маҳсулотларига эллинотлар ишлаб чиқариш</v>
      </c>
      <c r="I79" s="23"/>
      <c r="J79" s="25" t="s">
        <v>20</v>
      </c>
      <c r="K79" s="25" t="s">
        <v>532</v>
      </c>
      <c r="L79" s="18"/>
      <c r="M79" s="18"/>
      <c r="N79" s="20"/>
      <c r="O79" s="20"/>
      <c r="P79" s="20"/>
      <c r="Q79" s="20"/>
      <c r="R79" s="21">
        <f t="shared" si="8"/>
        <v>1000</v>
      </c>
      <c r="S79" s="27">
        <v>1000</v>
      </c>
      <c r="T79" s="27"/>
      <c r="U79" s="27"/>
      <c r="V79" s="27"/>
      <c r="W79" s="22">
        <f t="shared" si="6"/>
        <v>4</v>
      </c>
      <c r="X79" s="27">
        <v>4</v>
      </c>
      <c r="Y79" s="26"/>
      <c r="Z79" s="26"/>
      <c r="AA79" s="40">
        <v>44659</v>
      </c>
      <c r="AB79" s="34"/>
      <c r="AC79" s="34" t="s">
        <v>3231</v>
      </c>
      <c r="AD79" s="25" t="s">
        <v>9</v>
      </c>
    </row>
    <row r="80" spans="1:30" ht="31.5" hidden="1" x14ac:dyDescent="0.25">
      <c r="A80" t="s">
        <v>2928</v>
      </c>
      <c r="B80" t="s">
        <v>1092</v>
      </c>
      <c r="C80" s="17">
        <f>+SUBTOTAL(3,$F$8:F80)</f>
        <v>45</v>
      </c>
      <c r="D80" s="24" t="s">
        <v>174</v>
      </c>
      <c r="E80" s="25" t="s">
        <v>176</v>
      </c>
      <c r="F80" s="52" t="s">
        <v>1361</v>
      </c>
      <c r="G80" s="23" t="s">
        <v>1190</v>
      </c>
      <c r="H80" s="19" t="str">
        <f t="shared" si="7"/>
        <v>"SHIRINKENT NURI" МЧЖ Агромарказ ташкил этиш</v>
      </c>
      <c r="I80" s="23"/>
      <c r="J80" s="25" t="s">
        <v>24</v>
      </c>
      <c r="K80" s="25" t="s">
        <v>547</v>
      </c>
      <c r="L80" s="18"/>
      <c r="M80" s="18"/>
      <c r="N80" s="20"/>
      <c r="O80" s="20"/>
      <c r="P80" s="20"/>
      <c r="Q80" s="20"/>
      <c r="R80" s="21">
        <f t="shared" si="8"/>
        <v>2700</v>
      </c>
      <c r="S80" s="27">
        <v>700</v>
      </c>
      <c r="T80" s="27">
        <v>2000</v>
      </c>
      <c r="U80" s="27"/>
      <c r="V80" s="27"/>
      <c r="W80" s="22">
        <f t="shared" si="6"/>
        <v>7</v>
      </c>
      <c r="X80" s="27">
        <v>7</v>
      </c>
      <c r="Y80" s="26"/>
      <c r="Z80" s="26"/>
      <c r="AA80" s="40">
        <v>44720</v>
      </c>
      <c r="AB80" s="34"/>
      <c r="AC80" s="34" t="s">
        <v>3232</v>
      </c>
      <c r="AD80" s="25" t="s">
        <v>21</v>
      </c>
    </row>
    <row r="81" spans="1:31" ht="31.5" hidden="1" x14ac:dyDescent="0.25">
      <c r="A81" t="s">
        <v>3426</v>
      </c>
      <c r="B81" t="s">
        <v>2128</v>
      </c>
      <c r="C81" s="17">
        <f>+SUBTOTAL(3,$F$8:F81)</f>
        <v>45</v>
      </c>
      <c r="D81" s="24" t="s">
        <v>174</v>
      </c>
      <c r="E81" s="25" t="s">
        <v>176</v>
      </c>
      <c r="F81" s="52" t="s">
        <v>632</v>
      </c>
      <c r="G81" s="23" t="s">
        <v>208</v>
      </c>
      <c r="H81" s="19" t="str">
        <f t="shared" si="7"/>
        <v>"BAXT SAMARQAND TEKS"МЧЖ Аралаш ип калава ишлаб чиқаришни ташкил этиш</v>
      </c>
      <c r="I81" s="23"/>
      <c r="J81" s="25" t="s">
        <v>20</v>
      </c>
      <c r="K81" s="25" t="s">
        <v>40</v>
      </c>
      <c r="L81" s="18"/>
      <c r="M81" s="18"/>
      <c r="N81" s="20"/>
      <c r="O81" s="20"/>
      <c r="P81" s="20"/>
      <c r="Q81" s="20"/>
      <c r="R81" s="21">
        <f t="shared" si="8"/>
        <v>362081.94999999995</v>
      </c>
      <c r="S81" s="27">
        <v>102265</v>
      </c>
      <c r="T81" s="27"/>
      <c r="U81" s="27">
        <v>22950</v>
      </c>
      <c r="V81" s="27"/>
      <c r="W81" s="22">
        <f t="shared" si="6"/>
        <v>300</v>
      </c>
      <c r="X81" s="27">
        <v>100</v>
      </c>
      <c r="Y81" s="26">
        <v>150</v>
      </c>
      <c r="Z81" s="26">
        <v>50</v>
      </c>
      <c r="AA81" s="40">
        <v>44917</v>
      </c>
      <c r="AB81" s="34">
        <v>44917</v>
      </c>
      <c r="AC81" s="34" t="s">
        <v>3396</v>
      </c>
      <c r="AD81" s="25" t="s">
        <v>8</v>
      </c>
      <c r="AE81" t="s">
        <v>3416</v>
      </c>
    </row>
    <row r="82" spans="1:31" ht="31.5" hidden="1" x14ac:dyDescent="0.25">
      <c r="A82" t="s">
        <v>3427</v>
      </c>
      <c r="B82" t="s">
        <v>2128</v>
      </c>
      <c r="C82" s="17">
        <f>+SUBTOTAL(3,$F$8:F82)</f>
        <v>45</v>
      </c>
      <c r="D82" s="24" t="s">
        <v>174</v>
      </c>
      <c r="E82" s="25" t="s">
        <v>176</v>
      </c>
      <c r="F82" s="52" t="s">
        <v>660</v>
      </c>
      <c r="G82" s="23" t="s">
        <v>212</v>
      </c>
      <c r="H82" s="19" t="str">
        <f t="shared" si="7"/>
        <v>"Теробайт Техно Сервис"МЧЖ Show Room ташкил этиш (савдо мажмуалари)</v>
      </c>
      <c r="I82" s="23"/>
      <c r="J82" s="25" t="s">
        <v>24</v>
      </c>
      <c r="K82" s="25" t="s">
        <v>111</v>
      </c>
      <c r="L82" s="18"/>
      <c r="M82" s="18"/>
      <c r="N82" s="20"/>
      <c r="O82" s="20"/>
      <c r="P82" s="20"/>
      <c r="Q82" s="20"/>
      <c r="R82" s="21">
        <f t="shared" si="8"/>
        <v>2500</v>
      </c>
      <c r="S82" s="27">
        <v>2500</v>
      </c>
      <c r="T82" s="27">
        <v>0</v>
      </c>
      <c r="U82" s="27">
        <v>0</v>
      </c>
      <c r="V82" s="27">
        <v>0</v>
      </c>
      <c r="W82" s="22">
        <f t="shared" si="6"/>
        <v>7</v>
      </c>
      <c r="X82" s="27">
        <v>5</v>
      </c>
      <c r="Y82" s="26">
        <v>2</v>
      </c>
      <c r="Z82" s="26">
        <v>0</v>
      </c>
      <c r="AA82" s="40">
        <v>44906</v>
      </c>
      <c r="AB82" s="34"/>
      <c r="AC82" s="34" t="s">
        <v>3381</v>
      </c>
      <c r="AD82" s="25" t="s">
        <v>8</v>
      </c>
      <c r="AE82" t="s">
        <v>3416</v>
      </c>
    </row>
    <row r="83" spans="1:31" ht="47.25" hidden="1" x14ac:dyDescent="0.25">
      <c r="A83" t="s">
        <v>3428</v>
      </c>
      <c r="B83" t="s">
        <v>2128</v>
      </c>
      <c r="C83" s="17">
        <f>+SUBTOTAL(3,$F$8:F83)</f>
        <v>45</v>
      </c>
      <c r="D83" s="24" t="s">
        <v>174</v>
      </c>
      <c r="E83" s="25" t="s">
        <v>176</v>
      </c>
      <c r="F83" s="52" t="s">
        <v>633</v>
      </c>
      <c r="G83" s="23" t="s">
        <v>209</v>
      </c>
      <c r="H83" s="19" t="str">
        <f t="shared" si="7"/>
        <v>"Шелф восток"МЧЖ  АГНКС, АЗС ва АГЗСлар учун компрессорлар, аккумлятор блоклари, тақсимлаш калонкалари ишлаб чиқариш</v>
      </c>
      <c r="I83" s="23"/>
      <c r="J83" s="25" t="s">
        <v>20</v>
      </c>
      <c r="K83" s="25" t="s">
        <v>533</v>
      </c>
      <c r="L83" s="18"/>
      <c r="M83" s="18"/>
      <c r="N83" s="20"/>
      <c r="O83" s="20"/>
      <c r="P83" s="20"/>
      <c r="Q83" s="20"/>
      <c r="R83" s="21">
        <f t="shared" si="8"/>
        <v>67840.739999999991</v>
      </c>
      <c r="S83" s="27">
        <v>45878</v>
      </c>
      <c r="T83" s="27">
        <v>0</v>
      </c>
      <c r="U83" s="27">
        <v>0</v>
      </c>
      <c r="V83" s="27">
        <v>1940</v>
      </c>
      <c r="W83" s="22">
        <f t="shared" si="6"/>
        <v>80</v>
      </c>
      <c r="X83" s="27">
        <v>80</v>
      </c>
      <c r="Y83" s="26">
        <v>0</v>
      </c>
      <c r="Z83" s="26">
        <v>0</v>
      </c>
      <c r="AA83" s="40">
        <v>44904</v>
      </c>
      <c r="AB83" s="34">
        <v>44902</v>
      </c>
      <c r="AC83" s="34" t="s">
        <v>2205</v>
      </c>
      <c r="AD83" s="25" t="s">
        <v>8</v>
      </c>
      <c r="AE83" t="s">
        <v>3416</v>
      </c>
    </row>
    <row r="84" spans="1:31" ht="31.5" hidden="1" x14ac:dyDescent="0.25">
      <c r="A84" t="s">
        <v>3502</v>
      </c>
      <c r="B84" t="s">
        <v>2128</v>
      </c>
      <c r="C84" s="17">
        <f>+SUBTOTAL(3,$F$8:F84)</f>
        <v>45</v>
      </c>
      <c r="D84" s="24" t="s">
        <v>174</v>
      </c>
      <c r="E84" s="25" t="s">
        <v>176</v>
      </c>
      <c r="F84" s="52" t="s">
        <v>1729</v>
      </c>
      <c r="G84" s="23" t="s">
        <v>1730</v>
      </c>
      <c r="H84" s="19" t="str">
        <f t="shared" si="7"/>
        <v>"SALIMA-ONA 2022" оилавий корхонаси Замонавий тўйхона ташкил этиш</v>
      </c>
      <c r="I84" s="23"/>
      <c r="J84" s="25" t="s">
        <v>24</v>
      </c>
      <c r="K84" s="25" t="s">
        <v>531</v>
      </c>
      <c r="L84" s="18"/>
      <c r="M84" s="18"/>
      <c r="N84" s="20"/>
      <c r="O84" s="20"/>
      <c r="P84" s="20"/>
      <c r="Q84" s="20"/>
      <c r="R84" s="21">
        <f t="shared" si="8"/>
        <v>2000</v>
      </c>
      <c r="S84" s="27">
        <v>2000</v>
      </c>
      <c r="T84" s="27"/>
      <c r="U84" s="27"/>
      <c r="V84" s="27"/>
      <c r="W84" s="22">
        <f t="shared" si="6"/>
        <v>20</v>
      </c>
      <c r="X84" s="27">
        <v>2</v>
      </c>
      <c r="Y84" s="26">
        <v>18</v>
      </c>
      <c r="Z84" s="26"/>
      <c r="AA84" s="40">
        <v>44914</v>
      </c>
      <c r="AB84" s="34">
        <v>44912</v>
      </c>
      <c r="AC84" s="34" t="s">
        <v>3358</v>
      </c>
      <c r="AD84" s="25" t="s">
        <v>8</v>
      </c>
      <c r="AE84" t="s">
        <v>3417</v>
      </c>
    </row>
    <row r="85" spans="1:31" ht="47.25" hidden="1" x14ac:dyDescent="0.25">
      <c r="A85" t="s">
        <v>3503</v>
      </c>
      <c r="B85" t="s">
        <v>2128</v>
      </c>
      <c r="C85" s="17">
        <f>+SUBTOTAL(3,$F$8:F85)</f>
        <v>45</v>
      </c>
      <c r="D85" s="24" t="s">
        <v>174</v>
      </c>
      <c r="E85" s="25" t="s">
        <v>176</v>
      </c>
      <c r="F85" s="52" t="s">
        <v>1780</v>
      </c>
      <c r="G85" s="23" t="s">
        <v>1781</v>
      </c>
      <c r="H85" s="19" t="str">
        <f t="shared" si="7"/>
        <v>"DOKTOR J DIAGNOSTIKA" МЧЖ Тиббий марказ фаолиятини кенгайтириш ва модернизация қилиш</v>
      </c>
      <c r="I85" s="23"/>
      <c r="J85" s="25" t="s">
        <v>24</v>
      </c>
      <c r="K85" s="25" t="s">
        <v>116</v>
      </c>
      <c r="L85" s="18"/>
      <c r="M85" s="18"/>
      <c r="N85" s="20"/>
      <c r="O85" s="20"/>
      <c r="P85" s="20"/>
      <c r="Q85" s="20"/>
      <c r="R85" s="21">
        <f t="shared" si="8"/>
        <v>1300</v>
      </c>
      <c r="S85" s="27">
        <v>500</v>
      </c>
      <c r="T85" s="27">
        <v>800</v>
      </c>
      <c r="U85" s="27"/>
      <c r="V85" s="27"/>
      <c r="W85" s="22">
        <f t="shared" si="6"/>
        <v>3</v>
      </c>
      <c r="X85" s="27">
        <v>3</v>
      </c>
      <c r="Y85" s="26"/>
      <c r="Z85" s="26"/>
      <c r="AA85" s="40">
        <v>44914</v>
      </c>
      <c r="AB85" s="34">
        <v>44912</v>
      </c>
      <c r="AC85" s="34" t="s">
        <v>3359</v>
      </c>
      <c r="AD85" s="25" t="s">
        <v>8</v>
      </c>
      <c r="AE85" t="s">
        <v>3417</v>
      </c>
    </row>
    <row r="86" spans="1:31" ht="47.25" hidden="1" x14ac:dyDescent="0.25">
      <c r="A86" t="s">
        <v>3504</v>
      </c>
      <c r="B86" t="s">
        <v>2128</v>
      </c>
      <c r="C86" s="17">
        <f>+SUBTOTAL(3,$F$8:F86)</f>
        <v>45</v>
      </c>
      <c r="D86" s="24" t="s">
        <v>174</v>
      </c>
      <c r="E86" s="25" t="s">
        <v>176</v>
      </c>
      <c r="F86" s="52" t="s">
        <v>1784</v>
      </c>
      <c r="G86" s="23" t="s">
        <v>561</v>
      </c>
      <c r="H86" s="19" t="str">
        <f t="shared" si="7"/>
        <v>"ELITE BUILDING GROUP INVEST" МЧЖ Темир-бетон маҳсулотлари ишлаб чиқаришни ташкил этиш</v>
      </c>
      <c r="I86" s="23"/>
      <c r="J86" s="25" t="s">
        <v>20</v>
      </c>
      <c r="K86" s="25" t="s">
        <v>527</v>
      </c>
      <c r="L86" s="18"/>
      <c r="M86" s="18"/>
      <c r="N86" s="20"/>
      <c r="O86" s="20"/>
      <c r="P86" s="20"/>
      <c r="Q86" s="20"/>
      <c r="R86" s="21">
        <f t="shared" si="8"/>
        <v>3000</v>
      </c>
      <c r="S86" s="27">
        <v>3000</v>
      </c>
      <c r="T86" s="27"/>
      <c r="U86" s="27"/>
      <c r="V86" s="27"/>
      <c r="W86" s="22">
        <f t="shared" si="6"/>
        <v>5</v>
      </c>
      <c r="X86" s="27">
        <v>5</v>
      </c>
      <c r="Y86" s="26"/>
      <c r="Z86" s="26"/>
      <c r="AA86" s="40">
        <v>44914</v>
      </c>
      <c r="AB86" s="34">
        <v>44912</v>
      </c>
      <c r="AC86" s="34" t="s">
        <v>3360</v>
      </c>
      <c r="AD86" s="25" t="s">
        <v>8</v>
      </c>
      <c r="AE86" t="s">
        <v>3417</v>
      </c>
    </row>
    <row r="87" spans="1:31" ht="47.25" hidden="1" x14ac:dyDescent="0.25">
      <c r="A87" t="s">
        <v>3505</v>
      </c>
      <c r="B87" t="s">
        <v>2128</v>
      </c>
      <c r="C87" s="17">
        <f>+SUBTOTAL(3,$F$8:F87)</f>
        <v>45</v>
      </c>
      <c r="D87" s="24" t="s">
        <v>174</v>
      </c>
      <c r="E87" s="25" t="s">
        <v>176</v>
      </c>
      <c r="F87" s="52" t="s">
        <v>1791</v>
      </c>
      <c r="G87" s="23" t="s">
        <v>1792</v>
      </c>
      <c r="H87" s="19" t="str">
        <f t="shared" si="7"/>
        <v>"G‘AFURJON SHUKURULLOYEVICH" хусусий корхонаси Блок ғишт ишлаб чиқаришни ташкил этиш</v>
      </c>
      <c r="I87" s="23"/>
      <c r="J87" s="25" t="s">
        <v>20</v>
      </c>
      <c r="K87" s="25" t="s">
        <v>527</v>
      </c>
      <c r="L87" s="18"/>
      <c r="M87" s="18"/>
      <c r="N87" s="20"/>
      <c r="O87" s="20"/>
      <c r="P87" s="20"/>
      <c r="Q87" s="20"/>
      <c r="R87" s="21">
        <f t="shared" si="8"/>
        <v>500</v>
      </c>
      <c r="S87" s="27">
        <v>290</v>
      </c>
      <c r="T87" s="27">
        <v>210</v>
      </c>
      <c r="U87" s="27"/>
      <c r="V87" s="27"/>
      <c r="W87" s="22">
        <f t="shared" si="6"/>
        <v>3</v>
      </c>
      <c r="X87" s="27">
        <v>3</v>
      </c>
      <c r="Y87" s="26"/>
      <c r="Z87" s="26"/>
      <c r="AA87" s="40">
        <v>44914</v>
      </c>
      <c r="AB87" s="34">
        <v>44912</v>
      </c>
      <c r="AC87" s="34" t="s">
        <v>3361</v>
      </c>
      <c r="AD87" s="25" t="s">
        <v>8</v>
      </c>
      <c r="AE87" t="s">
        <v>3417</v>
      </c>
    </row>
    <row r="88" spans="1:31" ht="31.5" hidden="1" x14ac:dyDescent="0.25">
      <c r="A88" t="s">
        <v>3506</v>
      </c>
      <c r="B88" t="s">
        <v>2128</v>
      </c>
      <c r="C88" s="17">
        <f>+SUBTOTAL(3,$F$8:F88)</f>
        <v>45</v>
      </c>
      <c r="D88" s="24" t="s">
        <v>174</v>
      </c>
      <c r="E88" s="25" t="s">
        <v>176</v>
      </c>
      <c r="F88" s="52" t="s">
        <v>1807</v>
      </c>
      <c r="G88" s="23" t="s">
        <v>1239</v>
      </c>
      <c r="H88" s="19" t="str">
        <f t="shared" si="7"/>
        <v>"Jomboy glass trading" МЧЖ дам олиш маскани ташкил этиш</v>
      </c>
      <c r="I88" s="23"/>
      <c r="J88" s="25" t="s">
        <v>24</v>
      </c>
      <c r="K88" s="25" t="s">
        <v>528</v>
      </c>
      <c r="L88" s="18"/>
      <c r="M88" s="18"/>
      <c r="N88" s="20"/>
      <c r="O88" s="20"/>
      <c r="P88" s="20"/>
      <c r="Q88" s="20"/>
      <c r="R88" s="21">
        <f t="shared" si="8"/>
        <v>4000</v>
      </c>
      <c r="S88" s="27">
        <v>4000</v>
      </c>
      <c r="T88" s="27"/>
      <c r="U88" s="27"/>
      <c r="V88" s="27"/>
      <c r="W88" s="22">
        <f t="shared" si="6"/>
        <v>4</v>
      </c>
      <c r="X88" s="27">
        <v>4</v>
      </c>
      <c r="Y88" s="26"/>
      <c r="Z88" s="26"/>
      <c r="AA88" s="40">
        <v>44914</v>
      </c>
      <c r="AB88" s="34">
        <v>44912</v>
      </c>
      <c r="AC88" s="34" t="s">
        <v>3362</v>
      </c>
      <c r="AD88" s="25" t="s">
        <v>8</v>
      </c>
      <c r="AE88" t="s">
        <v>3417</v>
      </c>
    </row>
    <row r="89" spans="1:31" ht="31.5" hidden="1" x14ac:dyDescent="0.25">
      <c r="A89" t="s">
        <v>3507</v>
      </c>
      <c r="B89" t="s">
        <v>2128</v>
      </c>
      <c r="C89" s="17">
        <f>+SUBTOTAL(3,$F$8:F89)</f>
        <v>45</v>
      </c>
      <c r="D89" s="24" t="s">
        <v>174</v>
      </c>
      <c r="E89" s="25" t="s">
        <v>176</v>
      </c>
      <c r="F89" s="52" t="s">
        <v>1811</v>
      </c>
      <c r="G89" s="23" t="s">
        <v>1812</v>
      </c>
      <c r="H89" s="19" t="str">
        <f t="shared" si="7"/>
        <v>"KAMRONBEK-IFTIXOR" МЧЖ Умумий овқатланиш ва  фитнесс-клуб ташкил этиш</v>
      </c>
      <c r="I89" s="23"/>
      <c r="J89" s="25" t="s">
        <v>24</v>
      </c>
      <c r="K89" s="25" t="s">
        <v>531</v>
      </c>
      <c r="L89" s="18"/>
      <c r="M89" s="18"/>
      <c r="N89" s="20"/>
      <c r="O89" s="20"/>
      <c r="P89" s="20"/>
      <c r="Q89" s="20"/>
      <c r="R89" s="21">
        <f t="shared" si="8"/>
        <v>2100</v>
      </c>
      <c r="S89" s="27">
        <v>1500</v>
      </c>
      <c r="T89" s="27">
        <v>600</v>
      </c>
      <c r="U89" s="27"/>
      <c r="V89" s="27"/>
      <c r="W89" s="22">
        <f t="shared" si="6"/>
        <v>10</v>
      </c>
      <c r="X89" s="27">
        <v>6</v>
      </c>
      <c r="Y89" s="26">
        <v>4</v>
      </c>
      <c r="Z89" s="26"/>
      <c r="AA89" s="40">
        <v>44914</v>
      </c>
      <c r="AB89" s="34">
        <v>44912</v>
      </c>
      <c r="AC89" s="34" t="s">
        <v>3363</v>
      </c>
      <c r="AD89" s="25" t="s">
        <v>21</v>
      </c>
      <c r="AE89" t="s">
        <v>3417</v>
      </c>
    </row>
    <row r="90" spans="1:31" ht="47.25" hidden="1" x14ac:dyDescent="0.25">
      <c r="A90" t="s">
        <v>3508</v>
      </c>
      <c r="B90" t="s">
        <v>2128</v>
      </c>
      <c r="C90" s="17">
        <f>+SUBTOTAL(3,$F$8:F90)</f>
        <v>45</v>
      </c>
      <c r="D90" s="24" t="s">
        <v>174</v>
      </c>
      <c r="E90" s="25" t="s">
        <v>176</v>
      </c>
      <c r="F90" s="52" t="s">
        <v>1828</v>
      </c>
      <c r="G90" s="23" t="s">
        <v>1829</v>
      </c>
      <c r="H90" s="19" t="str">
        <f t="shared" si="7"/>
        <v>"MILKY WAY GALAXY" МЧЖ Қурилиш учун қувурлар ва латоклар ишлаб чиқаришни ташкил этиш</v>
      </c>
      <c r="I90" s="23"/>
      <c r="J90" s="25" t="s">
        <v>20</v>
      </c>
      <c r="K90" s="25" t="s">
        <v>527</v>
      </c>
      <c r="L90" s="18"/>
      <c r="M90" s="18"/>
      <c r="N90" s="20"/>
      <c r="O90" s="20"/>
      <c r="P90" s="20"/>
      <c r="Q90" s="20"/>
      <c r="R90" s="21">
        <f t="shared" si="8"/>
        <v>2000</v>
      </c>
      <c r="S90" s="27">
        <v>2000</v>
      </c>
      <c r="T90" s="27"/>
      <c r="U90" s="27"/>
      <c r="V90" s="27"/>
      <c r="W90" s="22">
        <f t="shared" ref="W90:W121" si="9">+X90+Y90+Z90</f>
        <v>3</v>
      </c>
      <c r="X90" s="27">
        <v>3</v>
      </c>
      <c r="Y90" s="26"/>
      <c r="Z90" s="26"/>
      <c r="AA90" s="40">
        <v>44914</v>
      </c>
      <c r="AB90" s="34">
        <v>44912</v>
      </c>
      <c r="AC90" s="34" t="s">
        <v>3364</v>
      </c>
      <c r="AD90" s="25" t="s">
        <v>8</v>
      </c>
      <c r="AE90" t="s">
        <v>3417</v>
      </c>
    </row>
    <row r="91" spans="1:31" ht="31.5" hidden="1" x14ac:dyDescent="0.25">
      <c r="A91" t="s">
        <v>3509</v>
      </c>
      <c r="B91" t="s">
        <v>2128</v>
      </c>
      <c r="C91" s="17">
        <f>+SUBTOTAL(3,$F$8:F91)</f>
        <v>45</v>
      </c>
      <c r="D91" s="24" t="s">
        <v>174</v>
      </c>
      <c r="E91" s="25" t="s">
        <v>176</v>
      </c>
      <c r="F91" s="52" t="s">
        <v>1836</v>
      </c>
      <c r="G91" s="23" t="s">
        <v>1792</v>
      </c>
      <c r="H91" s="19" t="str">
        <f t="shared" si="7"/>
        <v>"MURODJON STROY INVEST" МЧЖ Блок ғишт ишлаб чиқаришни ташкил этиш</v>
      </c>
      <c r="I91" s="23"/>
      <c r="J91" s="25" t="s">
        <v>20</v>
      </c>
      <c r="K91" s="25" t="s">
        <v>527</v>
      </c>
      <c r="L91" s="18"/>
      <c r="M91" s="18"/>
      <c r="N91" s="20"/>
      <c r="O91" s="20"/>
      <c r="P91" s="20"/>
      <c r="Q91" s="20"/>
      <c r="R91" s="21">
        <f t="shared" si="8"/>
        <v>3710</v>
      </c>
      <c r="S91" s="27">
        <v>3500</v>
      </c>
      <c r="T91" s="27">
        <v>210</v>
      </c>
      <c r="U91" s="27"/>
      <c r="V91" s="27"/>
      <c r="W91" s="22">
        <f t="shared" si="9"/>
        <v>25</v>
      </c>
      <c r="X91" s="27">
        <v>10</v>
      </c>
      <c r="Y91" s="26">
        <v>15</v>
      </c>
      <c r="Z91" s="26"/>
      <c r="AA91" s="40">
        <v>44914</v>
      </c>
      <c r="AB91" s="34">
        <v>44912</v>
      </c>
      <c r="AC91" s="34" t="s">
        <v>3365</v>
      </c>
      <c r="AD91" s="25" t="s">
        <v>8</v>
      </c>
      <c r="AE91" t="s">
        <v>3417</v>
      </c>
    </row>
    <row r="92" spans="1:31" ht="31.5" hidden="1" x14ac:dyDescent="0.25">
      <c r="A92" t="s">
        <v>3510</v>
      </c>
      <c r="B92" t="s">
        <v>2128</v>
      </c>
      <c r="C92" s="17">
        <f>+SUBTOTAL(3,$F$8:F92)</f>
        <v>45</v>
      </c>
      <c r="D92" s="24" t="s">
        <v>174</v>
      </c>
      <c r="E92" s="25" t="s">
        <v>176</v>
      </c>
      <c r="F92" s="52" t="s">
        <v>1842</v>
      </c>
      <c r="G92" s="23" t="s">
        <v>1843</v>
      </c>
      <c r="H92" s="19" t="str">
        <f t="shared" si="7"/>
        <v>"O‘RTABO‘Z TA’MIR" МЧЖ Савдо мажмуаси ташкил этиш (Чархпалак савдо маркази)</v>
      </c>
      <c r="I92" s="23"/>
      <c r="J92" s="25" t="s">
        <v>24</v>
      </c>
      <c r="K92" s="25" t="s">
        <v>560</v>
      </c>
      <c r="L92" s="18"/>
      <c r="M92" s="18"/>
      <c r="N92" s="20"/>
      <c r="O92" s="20"/>
      <c r="P92" s="20"/>
      <c r="Q92" s="20"/>
      <c r="R92" s="21">
        <f t="shared" si="8"/>
        <v>6000</v>
      </c>
      <c r="S92" s="27">
        <v>6000</v>
      </c>
      <c r="T92" s="27"/>
      <c r="U92" s="27"/>
      <c r="V92" s="27"/>
      <c r="W92" s="22">
        <f t="shared" si="9"/>
        <v>15</v>
      </c>
      <c r="X92" s="27">
        <v>10</v>
      </c>
      <c r="Y92" s="26">
        <v>5</v>
      </c>
      <c r="Z92" s="26"/>
      <c r="AA92" s="40">
        <v>44914</v>
      </c>
      <c r="AB92" s="34">
        <v>44912</v>
      </c>
      <c r="AC92" s="34" t="s">
        <v>3366</v>
      </c>
      <c r="AD92" s="25" t="s">
        <v>8</v>
      </c>
      <c r="AE92" t="s">
        <v>3417</v>
      </c>
    </row>
    <row r="93" spans="1:31" ht="31.5" hidden="1" x14ac:dyDescent="0.25">
      <c r="A93" t="s">
        <v>3511</v>
      </c>
      <c r="B93" t="s">
        <v>2128</v>
      </c>
      <c r="C93" s="17">
        <f>+SUBTOTAL(3,$F$8:F93)</f>
        <v>45</v>
      </c>
      <c r="D93" s="24" t="s">
        <v>174</v>
      </c>
      <c r="E93" s="25" t="s">
        <v>176</v>
      </c>
      <c r="F93" s="52" t="s">
        <v>1853</v>
      </c>
      <c r="G93" s="23" t="s">
        <v>42</v>
      </c>
      <c r="H93" s="19" t="str">
        <f t="shared" si="7"/>
        <v>"PUREMILKY PRODUCTS" фермер хўжалиги Чорвачиликни ривожлантириш</v>
      </c>
      <c r="I93" s="23"/>
      <c r="J93" s="25" t="s">
        <v>23</v>
      </c>
      <c r="K93" s="25" t="s">
        <v>42</v>
      </c>
      <c r="L93" s="18"/>
      <c r="M93" s="18"/>
      <c r="N93" s="20"/>
      <c r="O93" s="20"/>
      <c r="P93" s="20"/>
      <c r="Q93" s="20"/>
      <c r="R93" s="21">
        <f t="shared" si="8"/>
        <v>3420</v>
      </c>
      <c r="S93" s="27">
        <v>3420</v>
      </c>
      <c r="T93" s="27"/>
      <c r="U93" s="27"/>
      <c r="V93" s="27"/>
      <c r="W93" s="22">
        <f t="shared" si="9"/>
        <v>2</v>
      </c>
      <c r="X93" s="27">
        <v>2</v>
      </c>
      <c r="Y93" s="26"/>
      <c r="Z93" s="26"/>
      <c r="AA93" s="40">
        <v>44914</v>
      </c>
      <c r="AB93" s="34">
        <v>44912</v>
      </c>
      <c r="AC93" s="34" t="s">
        <v>3367</v>
      </c>
      <c r="AD93" s="25" t="s">
        <v>8</v>
      </c>
      <c r="AE93" t="s">
        <v>3417</v>
      </c>
    </row>
    <row r="94" spans="1:31" ht="47.25" hidden="1" x14ac:dyDescent="0.25">
      <c r="A94" t="s">
        <v>3512</v>
      </c>
      <c r="B94" t="s">
        <v>2128</v>
      </c>
      <c r="C94" s="17">
        <f>+SUBTOTAL(3,$F$8:F94)</f>
        <v>45</v>
      </c>
      <c r="D94" s="24" t="s">
        <v>174</v>
      </c>
      <c r="E94" s="25" t="s">
        <v>176</v>
      </c>
      <c r="F94" s="52" t="s">
        <v>1893</v>
      </c>
      <c r="G94" s="23" t="s">
        <v>69</v>
      </c>
      <c r="H94" s="19" t="str">
        <f t="shared" si="7"/>
        <v>"TEMURBEK-MA’RUF AVTO XIZMAT" оилавий корхонаси Автомобилларга техник хизмат кўрсатиш</v>
      </c>
      <c r="I94" s="23"/>
      <c r="J94" s="25" t="s">
        <v>24</v>
      </c>
      <c r="K94" s="25" t="s">
        <v>530</v>
      </c>
      <c r="L94" s="18"/>
      <c r="M94" s="18"/>
      <c r="N94" s="20"/>
      <c r="O94" s="20"/>
      <c r="P94" s="20"/>
      <c r="Q94" s="20"/>
      <c r="R94" s="21">
        <f t="shared" si="8"/>
        <v>500</v>
      </c>
      <c r="S94" s="27">
        <v>160</v>
      </c>
      <c r="T94" s="27">
        <v>340</v>
      </c>
      <c r="U94" s="27"/>
      <c r="V94" s="27"/>
      <c r="W94" s="22">
        <f t="shared" si="9"/>
        <v>3</v>
      </c>
      <c r="X94" s="27">
        <v>3</v>
      </c>
      <c r="Y94" s="26"/>
      <c r="Z94" s="26"/>
      <c r="AA94" s="40">
        <v>44914</v>
      </c>
      <c r="AB94" s="34">
        <v>44912</v>
      </c>
      <c r="AC94" s="34" t="s">
        <v>3368</v>
      </c>
      <c r="AD94" s="25" t="s">
        <v>7</v>
      </c>
      <c r="AE94" t="s">
        <v>3417</v>
      </c>
    </row>
    <row r="95" spans="1:31" ht="31.5" hidden="1" x14ac:dyDescent="0.25">
      <c r="A95" t="s">
        <v>3513</v>
      </c>
      <c r="B95" t="s">
        <v>2128</v>
      </c>
      <c r="C95" s="17">
        <f>+SUBTOTAL(3,$F$8:F95)</f>
        <v>45</v>
      </c>
      <c r="D95" s="24" t="s">
        <v>174</v>
      </c>
      <c r="E95" s="25" t="s">
        <v>176</v>
      </c>
      <c r="F95" s="52" t="s">
        <v>1896</v>
      </c>
      <c r="G95" s="23" t="s">
        <v>1897</v>
      </c>
      <c r="H95" s="19" t="str">
        <f t="shared" si="7"/>
        <v>"TURBO HYGIENIC" МЧЖ ҚК Гигиеник воситалар ишлаб чиқариш</v>
      </c>
      <c r="I95" s="23"/>
      <c r="J95" s="25" t="s">
        <v>20</v>
      </c>
      <c r="K95" s="25" t="s">
        <v>551</v>
      </c>
      <c r="L95" s="18"/>
      <c r="M95" s="18"/>
      <c r="N95" s="20"/>
      <c r="O95" s="20"/>
      <c r="P95" s="20"/>
      <c r="Q95" s="20"/>
      <c r="R95" s="21">
        <f t="shared" si="8"/>
        <v>4639.9059999999999</v>
      </c>
      <c r="S95" s="27">
        <v>270</v>
      </c>
      <c r="T95" s="27"/>
      <c r="U95" s="27"/>
      <c r="V95" s="27">
        <v>386</v>
      </c>
      <c r="W95" s="22">
        <f t="shared" si="9"/>
        <v>10</v>
      </c>
      <c r="X95" s="27">
        <v>5</v>
      </c>
      <c r="Y95" s="26">
        <v>5</v>
      </c>
      <c r="Z95" s="26"/>
      <c r="AA95" s="40">
        <v>44914</v>
      </c>
      <c r="AB95" s="34">
        <v>44912</v>
      </c>
      <c r="AC95" s="34" t="s">
        <v>3369</v>
      </c>
      <c r="AD95" s="25" t="s">
        <v>8</v>
      </c>
      <c r="AE95" t="s">
        <v>3417</v>
      </c>
    </row>
    <row r="96" spans="1:31" ht="47.25" hidden="1" x14ac:dyDescent="0.25">
      <c r="A96" t="s">
        <v>3514</v>
      </c>
      <c r="B96" t="s">
        <v>2128</v>
      </c>
      <c r="C96" s="17">
        <f>+SUBTOTAL(3,$F$8:F96)</f>
        <v>45</v>
      </c>
      <c r="D96" s="24" t="s">
        <v>174</v>
      </c>
      <c r="E96" s="25" t="s">
        <v>176</v>
      </c>
      <c r="F96" s="52" t="s">
        <v>1910</v>
      </c>
      <c r="G96" s="23" t="s">
        <v>1911</v>
      </c>
      <c r="H96" s="19" t="str">
        <f t="shared" si="7"/>
        <v>"Азим Санжар" оилавий корхонаси Автомобилларга техник хизмат кўрсатиш шахобчасини ташкил қилиш</v>
      </c>
      <c r="I96" s="23"/>
      <c r="J96" s="25" t="s">
        <v>24</v>
      </c>
      <c r="K96" s="25" t="s">
        <v>525</v>
      </c>
      <c r="L96" s="18"/>
      <c r="M96" s="18"/>
      <c r="N96" s="20"/>
      <c r="O96" s="20"/>
      <c r="P96" s="20"/>
      <c r="Q96" s="20"/>
      <c r="R96" s="21">
        <f t="shared" si="8"/>
        <v>3000</v>
      </c>
      <c r="S96" s="27">
        <v>1500</v>
      </c>
      <c r="T96" s="27">
        <v>1500</v>
      </c>
      <c r="U96" s="27"/>
      <c r="V96" s="27"/>
      <c r="W96" s="22">
        <f t="shared" si="9"/>
        <v>15</v>
      </c>
      <c r="X96" s="27">
        <v>15</v>
      </c>
      <c r="Y96" s="26"/>
      <c r="Z96" s="26"/>
      <c r="AA96" s="40">
        <v>44914</v>
      </c>
      <c r="AB96" s="34">
        <v>44912</v>
      </c>
      <c r="AC96" s="34" t="s">
        <v>3370</v>
      </c>
      <c r="AD96" s="25" t="s">
        <v>1723</v>
      </c>
      <c r="AE96" t="s">
        <v>3417</v>
      </c>
    </row>
    <row r="97" spans="1:31" ht="31.5" hidden="1" x14ac:dyDescent="0.25">
      <c r="A97" t="s">
        <v>3515</v>
      </c>
      <c r="B97" t="s">
        <v>2128</v>
      </c>
      <c r="C97" s="17">
        <f>+SUBTOTAL(3,$F$8:F97)</f>
        <v>45</v>
      </c>
      <c r="D97" s="24" t="s">
        <v>174</v>
      </c>
      <c r="E97" s="25" t="s">
        <v>176</v>
      </c>
      <c r="F97" s="52" t="s">
        <v>1972</v>
      </c>
      <c r="G97" s="23" t="s">
        <v>140</v>
      </c>
      <c r="H97" s="19" t="str">
        <f t="shared" si="7"/>
        <v>ЯТТ "Jabborov Javlonbek Jamoliddin o'g'li" Умумий овқатланиш фаолиятини ташкил этиш</v>
      </c>
      <c r="I97" s="23"/>
      <c r="J97" s="25" t="s">
        <v>24</v>
      </c>
      <c r="K97" s="25" t="s">
        <v>531</v>
      </c>
      <c r="L97" s="18"/>
      <c r="M97" s="18"/>
      <c r="N97" s="20"/>
      <c r="O97" s="20"/>
      <c r="P97" s="20"/>
      <c r="Q97" s="20"/>
      <c r="R97" s="21">
        <f t="shared" si="8"/>
        <v>2000</v>
      </c>
      <c r="S97" s="27">
        <v>2000</v>
      </c>
      <c r="T97" s="27"/>
      <c r="U97" s="27"/>
      <c r="V97" s="27"/>
      <c r="W97" s="22">
        <f t="shared" si="9"/>
        <v>5</v>
      </c>
      <c r="X97" s="27">
        <v>5</v>
      </c>
      <c r="Y97" s="26"/>
      <c r="Z97" s="26"/>
      <c r="AA97" s="40">
        <v>44914</v>
      </c>
      <c r="AB97" s="34">
        <v>44912</v>
      </c>
      <c r="AC97" s="34" t="s">
        <v>3371</v>
      </c>
      <c r="AD97" s="25" t="s">
        <v>8</v>
      </c>
      <c r="AE97" t="s">
        <v>3417</v>
      </c>
    </row>
    <row r="98" spans="1:31" ht="47.25" hidden="1" x14ac:dyDescent="0.25">
      <c r="A98" t="s">
        <v>3516</v>
      </c>
      <c r="B98" t="s">
        <v>2128</v>
      </c>
      <c r="C98" s="17">
        <f>+SUBTOTAL(3,$F$8:F98)</f>
        <v>45</v>
      </c>
      <c r="D98" s="24" t="s">
        <v>174</v>
      </c>
      <c r="E98" s="25" t="s">
        <v>176</v>
      </c>
      <c r="F98" s="52" t="s">
        <v>1996</v>
      </c>
      <c r="G98" s="23" t="s">
        <v>1997</v>
      </c>
      <c r="H98" s="19" t="str">
        <f t="shared" si="7"/>
        <v>"ZARAFSHON TEX LUX" МЧЖ Маҳсулотларни сақлаш омборхонаси ташкил этиш</v>
      </c>
      <c r="I98" s="23"/>
      <c r="J98" s="25" t="s">
        <v>24</v>
      </c>
      <c r="K98" s="25" t="s">
        <v>539</v>
      </c>
      <c r="L98" s="18"/>
      <c r="M98" s="18"/>
      <c r="N98" s="20"/>
      <c r="O98" s="20"/>
      <c r="P98" s="20"/>
      <c r="Q98" s="20"/>
      <c r="R98" s="21">
        <f t="shared" si="8"/>
        <v>22000</v>
      </c>
      <c r="S98" s="27">
        <v>22000</v>
      </c>
      <c r="T98" s="27"/>
      <c r="U98" s="27"/>
      <c r="V98" s="27"/>
      <c r="W98" s="22">
        <f t="shared" si="9"/>
        <v>15</v>
      </c>
      <c r="X98" s="27">
        <v>10</v>
      </c>
      <c r="Y98" s="26">
        <v>5</v>
      </c>
      <c r="Z98" s="26"/>
      <c r="AA98" s="40">
        <v>44914</v>
      </c>
      <c r="AB98" s="34">
        <v>44912</v>
      </c>
      <c r="AC98" s="34" t="s">
        <v>3372</v>
      </c>
      <c r="AD98" s="25" t="s">
        <v>8</v>
      </c>
      <c r="AE98" t="s">
        <v>3417</v>
      </c>
    </row>
    <row r="99" spans="1:31" ht="31.5" hidden="1" x14ac:dyDescent="0.25">
      <c r="A99" t="s">
        <v>3517</v>
      </c>
      <c r="B99" t="s">
        <v>2128</v>
      </c>
      <c r="C99" s="17">
        <f>+SUBTOTAL(3,$F$8:F99)</f>
        <v>45</v>
      </c>
      <c r="D99" s="24" t="s">
        <v>174</v>
      </c>
      <c r="E99" s="25" t="s">
        <v>176</v>
      </c>
      <c r="F99" s="52" t="s">
        <v>1998</v>
      </c>
      <c r="G99" s="23" t="s">
        <v>262</v>
      </c>
      <c r="H99" s="19" t="str">
        <f t="shared" si="7"/>
        <v>ЯТТ "Бердирасулова Назира Давроновна" Хўжалик моллари дўкони ташкил этиш</v>
      </c>
      <c r="I99" s="23"/>
      <c r="J99" s="25" t="s">
        <v>24</v>
      </c>
      <c r="K99" s="25" t="s">
        <v>155</v>
      </c>
      <c r="L99" s="18"/>
      <c r="M99" s="18"/>
      <c r="N99" s="20"/>
      <c r="O99" s="20"/>
      <c r="P99" s="20"/>
      <c r="Q99" s="20"/>
      <c r="R99" s="21">
        <f t="shared" si="8"/>
        <v>500</v>
      </c>
      <c r="S99" s="27">
        <v>500</v>
      </c>
      <c r="T99" s="27"/>
      <c r="U99" s="27"/>
      <c r="V99" s="27"/>
      <c r="W99" s="22">
        <f t="shared" si="9"/>
        <v>1</v>
      </c>
      <c r="X99" s="27">
        <v>1</v>
      </c>
      <c r="Y99" s="26"/>
      <c r="Z99" s="26"/>
      <c r="AA99" s="40">
        <v>44914</v>
      </c>
      <c r="AB99" s="34">
        <v>44912</v>
      </c>
      <c r="AC99" s="34" t="s">
        <v>3373</v>
      </c>
      <c r="AD99" s="25" t="s">
        <v>8</v>
      </c>
      <c r="AE99" t="s">
        <v>3417</v>
      </c>
    </row>
    <row r="100" spans="1:31" ht="31.5" hidden="1" x14ac:dyDescent="0.25">
      <c r="A100" t="s">
        <v>3518</v>
      </c>
      <c r="B100" t="s">
        <v>2128</v>
      </c>
      <c r="C100" s="17">
        <f>+SUBTOTAL(3,$F$8:F100)</f>
        <v>45</v>
      </c>
      <c r="D100" s="24" t="s">
        <v>174</v>
      </c>
      <c r="E100" s="25" t="s">
        <v>176</v>
      </c>
      <c r="F100" s="52" t="s">
        <v>2030</v>
      </c>
      <c r="G100" s="23" t="s">
        <v>2031</v>
      </c>
      <c r="H100" s="19" t="str">
        <f t="shared" si="7"/>
        <v>ЯТТ "Шамсиев Шерали" Савдо ва маиший хизмат кўрсатиш шахобчасини ташкил этиш</v>
      </c>
      <c r="I100" s="23"/>
      <c r="J100" s="25" t="s">
        <v>24</v>
      </c>
      <c r="K100" s="25" t="s">
        <v>560</v>
      </c>
      <c r="L100" s="18"/>
      <c r="M100" s="18"/>
      <c r="N100" s="20"/>
      <c r="O100" s="20"/>
      <c r="P100" s="20"/>
      <c r="Q100" s="20"/>
      <c r="R100" s="21">
        <f t="shared" si="8"/>
        <v>800</v>
      </c>
      <c r="S100" s="27">
        <v>800</v>
      </c>
      <c r="T100" s="27"/>
      <c r="U100" s="27"/>
      <c r="V100" s="27"/>
      <c r="W100" s="22">
        <f t="shared" si="9"/>
        <v>1</v>
      </c>
      <c r="X100" s="27">
        <v>1</v>
      </c>
      <c r="Y100" s="26"/>
      <c r="Z100" s="26"/>
      <c r="AA100" s="40">
        <v>44914</v>
      </c>
      <c r="AB100" s="34">
        <v>44912</v>
      </c>
      <c r="AC100" s="34" t="s">
        <v>3374</v>
      </c>
      <c r="AD100" s="25" t="s">
        <v>8</v>
      </c>
      <c r="AE100" t="s">
        <v>3417</v>
      </c>
    </row>
    <row r="101" spans="1:31" ht="31.5" hidden="1" x14ac:dyDescent="0.25">
      <c r="A101" t="s">
        <v>3519</v>
      </c>
      <c r="B101" t="s">
        <v>2128</v>
      </c>
      <c r="C101" s="17">
        <f>+SUBTOTAL(3,$F$8:F101)</f>
        <v>45</v>
      </c>
      <c r="D101" s="24" t="s">
        <v>174</v>
      </c>
      <c r="E101" s="25" t="s">
        <v>176</v>
      </c>
      <c r="F101" s="52" t="s">
        <v>2063</v>
      </c>
      <c r="G101" s="23" t="s">
        <v>2064</v>
      </c>
      <c r="H101" s="19" t="str">
        <f t="shared" si="7"/>
        <v>"2022 PRO DEN TAL" МЧЖ Смотология хизматларини ташкил этиш</v>
      </c>
      <c r="I101" s="23"/>
      <c r="J101" s="25" t="s">
        <v>24</v>
      </c>
      <c r="K101" s="25" t="s">
        <v>116</v>
      </c>
      <c r="L101" s="18"/>
      <c r="M101" s="18"/>
      <c r="N101" s="20"/>
      <c r="O101" s="20"/>
      <c r="P101" s="20"/>
      <c r="Q101" s="20"/>
      <c r="R101" s="21">
        <f t="shared" si="8"/>
        <v>500</v>
      </c>
      <c r="S101" s="27">
        <v>500</v>
      </c>
      <c r="T101" s="27"/>
      <c r="U101" s="27"/>
      <c r="V101" s="27"/>
      <c r="W101" s="22">
        <f t="shared" si="9"/>
        <v>2</v>
      </c>
      <c r="X101" s="27">
        <v>2</v>
      </c>
      <c r="Y101" s="26"/>
      <c r="Z101" s="26"/>
      <c r="AA101" s="40">
        <v>44914</v>
      </c>
      <c r="AB101" s="34">
        <v>44912</v>
      </c>
      <c r="AC101" s="34" t="s">
        <v>3375</v>
      </c>
      <c r="AD101" s="25" t="s">
        <v>8</v>
      </c>
      <c r="AE101" t="s">
        <v>3417</v>
      </c>
    </row>
    <row r="102" spans="1:31" ht="31.5" hidden="1" x14ac:dyDescent="0.25">
      <c r="A102" t="s">
        <v>3520</v>
      </c>
      <c r="B102" t="s">
        <v>2128</v>
      </c>
      <c r="C102" s="17">
        <f>+SUBTOTAL(3,$F$8:F102)</f>
        <v>45</v>
      </c>
      <c r="D102" s="24" t="s">
        <v>174</v>
      </c>
      <c r="E102" s="25" t="s">
        <v>176</v>
      </c>
      <c r="F102" s="52" t="s">
        <v>2065</v>
      </c>
      <c r="G102" s="23" t="s">
        <v>44</v>
      </c>
      <c r="H102" s="19" t="str">
        <f t="shared" si="7"/>
        <v>"DOKTOR MED SERVIS 2022" МЧЖ Тиббий хизмат кўрсатишни ташкил этиш</v>
      </c>
      <c r="I102" s="23"/>
      <c r="J102" s="25" t="s">
        <v>24</v>
      </c>
      <c r="K102" s="25" t="s">
        <v>116</v>
      </c>
      <c r="L102" s="18"/>
      <c r="M102" s="18"/>
      <c r="N102" s="20"/>
      <c r="O102" s="20"/>
      <c r="P102" s="20"/>
      <c r="Q102" s="20"/>
      <c r="R102" s="21">
        <f t="shared" si="8"/>
        <v>1000</v>
      </c>
      <c r="S102" s="27">
        <v>1000</v>
      </c>
      <c r="T102" s="27"/>
      <c r="U102" s="27"/>
      <c r="V102" s="27"/>
      <c r="W102" s="22">
        <f t="shared" si="9"/>
        <v>4</v>
      </c>
      <c r="X102" s="27">
        <v>4</v>
      </c>
      <c r="Y102" s="26"/>
      <c r="Z102" s="26"/>
      <c r="AA102" s="40">
        <v>44914</v>
      </c>
      <c r="AB102" s="34">
        <v>44912</v>
      </c>
      <c r="AC102" s="34" t="s">
        <v>3376</v>
      </c>
      <c r="AD102" s="25" t="s">
        <v>8</v>
      </c>
      <c r="AE102" t="s">
        <v>3417</v>
      </c>
    </row>
    <row r="103" spans="1:31" ht="31.5" hidden="1" x14ac:dyDescent="0.25">
      <c r="A103" t="s">
        <v>3521</v>
      </c>
      <c r="B103" t="s">
        <v>2128</v>
      </c>
      <c r="C103" s="17">
        <f>+SUBTOTAL(3,$F$8:F103)</f>
        <v>45</v>
      </c>
      <c r="D103" s="24" t="s">
        <v>174</v>
      </c>
      <c r="E103" s="25" t="s">
        <v>176</v>
      </c>
      <c r="F103" s="52" t="s">
        <v>1769</v>
      </c>
      <c r="G103" s="23" t="s">
        <v>502</v>
      </c>
      <c r="H103" s="19" t="str">
        <f t="shared" si="7"/>
        <v>"BULUNG‘UR AGRO SABZAVOT" МЧЖ Паррандачиликни кенгайтириш</v>
      </c>
      <c r="I103" s="23"/>
      <c r="J103" s="25" t="s">
        <v>23</v>
      </c>
      <c r="K103" s="25" t="s">
        <v>83</v>
      </c>
      <c r="L103" s="18"/>
      <c r="M103" s="18"/>
      <c r="N103" s="20"/>
      <c r="O103" s="20"/>
      <c r="P103" s="20"/>
      <c r="Q103" s="20"/>
      <c r="R103" s="21">
        <f t="shared" si="8"/>
        <v>500</v>
      </c>
      <c r="S103" s="27">
        <v>275</v>
      </c>
      <c r="T103" s="27">
        <v>225</v>
      </c>
      <c r="U103" s="27"/>
      <c r="V103" s="27"/>
      <c r="W103" s="22">
        <f t="shared" si="9"/>
        <v>2</v>
      </c>
      <c r="X103" s="27">
        <v>2</v>
      </c>
      <c r="Y103" s="26"/>
      <c r="Z103" s="26"/>
      <c r="AA103" s="40">
        <v>44916</v>
      </c>
      <c r="AB103" s="34">
        <v>44915</v>
      </c>
      <c r="AC103" s="34" t="s">
        <v>3395</v>
      </c>
      <c r="AD103" s="25" t="s">
        <v>21</v>
      </c>
      <c r="AE103" t="s">
        <v>3417</v>
      </c>
    </row>
    <row r="104" spans="1:31" ht="47.25" hidden="1" x14ac:dyDescent="0.25">
      <c r="A104" t="s">
        <v>3522</v>
      </c>
      <c r="B104" t="s">
        <v>2128</v>
      </c>
      <c r="C104" s="17">
        <f>+SUBTOTAL(3,$F$8:F104)</f>
        <v>45</v>
      </c>
      <c r="D104" s="24" t="s">
        <v>174</v>
      </c>
      <c r="E104" s="25" t="s">
        <v>176</v>
      </c>
      <c r="F104" s="52" t="s">
        <v>1809</v>
      </c>
      <c r="G104" s="23" t="s">
        <v>1810</v>
      </c>
      <c r="H104" s="19" t="str">
        <f t="shared" si="7"/>
        <v>"JOMBOY MAXSUS TA’MIRLASH QURILISH" МЧЖ Тижорат мақсадида кўп қаватли уйлар қуришни ташкил этиш</v>
      </c>
      <c r="I104" s="23"/>
      <c r="J104" s="25" t="s">
        <v>24</v>
      </c>
      <c r="K104" s="25" t="s">
        <v>508</v>
      </c>
      <c r="L104" s="18"/>
      <c r="M104" s="18"/>
      <c r="N104" s="20"/>
      <c r="O104" s="20"/>
      <c r="P104" s="20"/>
      <c r="Q104" s="20"/>
      <c r="R104" s="21">
        <f t="shared" ref="R104:R135" si="10">+S104+T104+U104*11.321+V104*11.321</f>
        <v>13500</v>
      </c>
      <c r="S104" s="27">
        <v>13500</v>
      </c>
      <c r="T104" s="27"/>
      <c r="U104" s="27"/>
      <c r="V104" s="27"/>
      <c r="W104" s="22">
        <f t="shared" si="9"/>
        <v>10</v>
      </c>
      <c r="X104" s="27"/>
      <c r="Y104" s="26"/>
      <c r="Z104" s="26">
        <v>10</v>
      </c>
      <c r="AA104" s="40">
        <v>44917</v>
      </c>
      <c r="AB104" s="34">
        <v>44917</v>
      </c>
      <c r="AC104" s="34" t="s">
        <v>3397</v>
      </c>
      <c r="AD104" s="25" t="s">
        <v>8</v>
      </c>
      <c r="AE104" t="s">
        <v>3417</v>
      </c>
    </row>
    <row r="105" spans="1:31" ht="31.5" hidden="1" x14ac:dyDescent="0.25">
      <c r="A105" t="s">
        <v>3523</v>
      </c>
      <c r="B105" t="s">
        <v>2128</v>
      </c>
      <c r="C105" s="17">
        <f>+SUBTOTAL(3,$F$8:F105)</f>
        <v>45</v>
      </c>
      <c r="D105" s="24" t="s">
        <v>174</v>
      </c>
      <c r="E105" s="25" t="s">
        <v>176</v>
      </c>
      <c r="F105" s="52" t="s">
        <v>1851</v>
      </c>
      <c r="G105" s="23" t="s">
        <v>1852</v>
      </c>
      <c r="H105" s="19" t="str">
        <f t="shared" si="7"/>
        <v>"PREMIER QUARTZ" МЧЖ Шиша идишлар учун хом-ашё ишлаб чиқаришни ташкил этиш</v>
      </c>
      <c r="I105" s="23"/>
      <c r="J105" s="25" t="s">
        <v>20</v>
      </c>
      <c r="K105" s="25" t="s">
        <v>1726</v>
      </c>
      <c r="L105" s="18"/>
      <c r="M105" s="18"/>
      <c r="N105" s="20"/>
      <c r="O105" s="20"/>
      <c r="P105" s="20"/>
      <c r="Q105" s="20"/>
      <c r="R105" s="21">
        <f t="shared" si="10"/>
        <v>1000</v>
      </c>
      <c r="S105" s="27">
        <v>1000</v>
      </c>
      <c r="T105" s="27"/>
      <c r="U105" s="27"/>
      <c r="V105" s="27"/>
      <c r="W105" s="22">
        <f t="shared" si="9"/>
        <v>6</v>
      </c>
      <c r="X105" s="27">
        <v>6</v>
      </c>
      <c r="Y105" s="26"/>
      <c r="Z105" s="26"/>
      <c r="AA105" s="40">
        <v>44918</v>
      </c>
      <c r="AB105" s="34">
        <v>44918</v>
      </c>
      <c r="AC105" s="34" t="s">
        <v>3415</v>
      </c>
      <c r="AD105" s="25" t="s">
        <v>8</v>
      </c>
      <c r="AE105" t="s">
        <v>3417</v>
      </c>
    </row>
    <row r="106" spans="1:31" ht="47.25" hidden="1" x14ac:dyDescent="0.25">
      <c r="A106" t="s">
        <v>3524</v>
      </c>
      <c r="B106" t="s">
        <v>2128</v>
      </c>
      <c r="C106" s="17">
        <f>+SUBTOTAL(3,$F$8:F106)</f>
        <v>45</v>
      </c>
      <c r="D106" s="24" t="s">
        <v>174</v>
      </c>
      <c r="E106" s="25" t="s">
        <v>176</v>
      </c>
      <c r="F106" s="52" t="s">
        <v>1856</v>
      </c>
      <c r="G106" s="23" t="s">
        <v>1810</v>
      </c>
      <c r="H106" s="19" t="str">
        <f t="shared" si="7"/>
        <v>"QOBIL QURUVCHI SERVIS" МЧЖ Тижорат мақсадида кўп қаватли уйлар қуришни ташкил этиш</v>
      </c>
      <c r="I106" s="23"/>
      <c r="J106" s="25" t="s">
        <v>24</v>
      </c>
      <c r="K106" s="25" t="s">
        <v>508</v>
      </c>
      <c r="L106" s="18"/>
      <c r="M106" s="18"/>
      <c r="N106" s="20"/>
      <c r="O106" s="20"/>
      <c r="P106" s="20"/>
      <c r="Q106" s="20"/>
      <c r="R106" s="21">
        <f t="shared" si="10"/>
        <v>6500</v>
      </c>
      <c r="S106" s="27">
        <v>6500</v>
      </c>
      <c r="T106" s="27"/>
      <c r="U106" s="27"/>
      <c r="V106" s="27"/>
      <c r="W106" s="22">
        <f t="shared" si="9"/>
        <v>10</v>
      </c>
      <c r="X106" s="27"/>
      <c r="Y106" s="26"/>
      <c r="Z106" s="26">
        <v>10</v>
      </c>
      <c r="AA106" s="40">
        <v>44917</v>
      </c>
      <c r="AB106" s="34">
        <v>44917</v>
      </c>
      <c r="AC106" s="34" t="s">
        <v>3398</v>
      </c>
      <c r="AD106" s="25" t="s">
        <v>8</v>
      </c>
      <c r="AE106" t="s">
        <v>3417</v>
      </c>
    </row>
    <row r="107" spans="1:31" ht="31.5" hidden="1" x14ac:dyDescent="0.25">
      <c r="A107" t="s">
        <v>3525</v>
      </c>
      <c r="B107" t="s">
        <v>2128</v>
      </c>
      <c r="C107" s="17">
        <f>+SUBTOTAL(3,$F$8:F107)</f>
        <v>45</v>
      </c>
      <c r="D107" s="24" t="s">
        <v>174</v>
      </c>
      <c r="E107" s="25" t="s">
        <v>176</v>
      </c>
      <c r="F107" s="52" t="s">
        <v>1878</v>
      </c>
      <c r="G107" s="23" t="s">
        <v>1239</v>
      </c>
      <c r="H107" s="19" t="str">
        <f t="shared" si="7"/>
        <v>"SAMARQAND ME’MOR QURILISH" МЧЖ дам олиш маскани ташкил этиш</v>
      </c>
      <c r="I107" s="23"/>
      <c r="J107" s="25" t="s">
        <v>24</v>
      </c>
      <c r="K107" s="25" t="s">
        <v>528</v>
      </c>
      <c r="L107" s="18"/>
      <c r="M107" s="18"/>
      <c r="N107" s="20"/>
      <c r="O107" s="20"/>
      <c r="P107" s="20"/>
      <c r="Q107" s="20"/>
      <c r="R107" s="21">
        <f t="shared" si="10"/>
        <v>1300</v>
      </c>
      <c r="S107" s="27">
        <v>1300</v>
      </c>
      <c r="T107" s="27"/>
      <c r="U107" s="27"/>
      <c r="V107" s="27"/>
      <c r="W107" s="22">
        <f t="shared" si="9"/>
        <v>3</v>
      </c>
      <c r="X107" s="27">
        <v>3</v>
      </c>
      <c r="Y107" s="26"/>
      <c r="Z107" s="26"/>
      <c r="AA107" s="40">
        <v>44918</v>
      </c>
      <c r="AB107" s="34">
        <v>44918</v>
      </c>
      <c r="AC107" s="34" t="s">
        <v>3398</v>
      </c>
      <c r="AD107" s="25" t="s">
        <v>8</v>
      </c>
      <c r="AE107" t="s">
        <v>3417</v>
      </c>
    </row>
    <row r="108" spans="1:31" ht="47.25" hidden="1" x14ac:dyDescent="0.25">
      <c r="A108" t="s">
        <v>3526</v>
      </c>
      <c r="B108" t="s">
        <v>2128</v>
      </c>
      <c r="C108" s="17">
        <f>+SUBTOTAL(3,$F$8:F108)</f>
        <v>45</v>
      </c>
      <c r="D108" s="24" t="s">
        <v>174</v>
      </c>
      <c r="E108" s="25" t="s">
        <v>176</v>
      </c>
      <c r="F108" s="52" t="s">
        <v>1887</v>
      </c>
      <c r="G108" s="23" t="s">
        <v>1888</v>
      </c>
      <c r="H108" s="19" t="str">
        <f t="shared" si="7"/>
        <v>"SHUXRAT-FIRDAVS GARANT EKSPORT" МЧЖ Бутиллаштирилган ичимлик суви ишлаб чиқаришни ташкил этиш</v>
      </c>
      <c r="I108" s="23"/>
      <c r="J108" s="25" t="s">
        <v>20</v>
      </c>
      <c r="K108" s="25" t="s">
        <v>544</v>
      </c>
      <c r="L108" s="18"/>
      <c r="M108" s="18"/>
      <c r="N108" s="20"/>
      <c r="O108" s="20"/>
      <c r="P108" s="20"/>
      <c r="Q108" s="20"/>
      <c r="R108" s="21">
        <f t="shared" si="10"/>
        <v>72150</v>
      </c>
      <c r="S108" s="27">
        <v>72150</v>
      </c>
      <c r="T108" s="27"/>
      <c r="U108" s="27"/>
      <c r="V108" s="27"/>
      <c r="W108" s="22">
        <f t="shared" si="9"/>
        <v>100</v>
      </c>
      <c r="X108" s="27">
        <v>50</v>
      </c>
      <c r="Y108" s="26">
        <v>30</v>
      </c>
      <c r="Z108" s="26">
        <v>20</v>
      </c>
      <c r="AA108" s="40">
        <v>44917</v>
      </c>
      <c r="AB108" s="34">
        <v>44917</v>
      </c>
      <c r="AC108" s="34" t="s">
        <v>3399</v>
      </c>
      <c r="AD108" s="25" t="s">
        <v>8</v>
      </c>
      <c r="AE108" t="s">
        <v>3417</v>
      </c>
    </row>
    <row r="109" spans="1:31" ht="31.5" hidden="1" x14ac:dyDescent="0.25">
      <c r="A109" t="s">
        <v>3527</v>
      </c>
      <c r="B109" t="s">
        <v>2128</v>
      </c>
      <c r="C109" s="17">
        <f>+SUBTOTAL(3,$F$8:F109)</f>
        <v>45</v>
      </c>
      <c r="D109" s="24" t="s">
        <v>174</v>
      </c>
      <c r="E109" s="25" t="s">
        <v>176</v>
      </c>
      <c r="F109" s="52" t="s">
        <v>2061</v>
      </c>
      <c r="G109" s="23" t="s">
        <v>2062</v>
      </c>
      <c r="H109" s="19" t="str">
        <f t="shared" si="7"/>
        <v>"MOXSAR" МЧЖ Нефт маҳсулотларини қайта ишлашни (бензин) ташкил этиш</v>
      </c>
      <c r="I109" s="23"/>
      <c r="J109" s="25" t="s">
        <v>20</v>
      </c>
      <c r="K109" s="25" t="s">
        <v>1727</v>
      </c>
      <c r="L109" s="18"/>
      <c r="M109" s="18"/>
      <c r="N109" s="20"/>
      <c r="O109" s="20"/>
      <c r="P109" s="20"/>
      <c r="Q109" s="20"/>
      <c r="R109" s="21">
        <f t="shared" si="10"/>
        <v>66507.320000000007</v>
      </c>
      <c r="S109" s="27">
        <v>33450</v>
      </c>
      <c r="T109" s="27"/>
      <c r="U109" s="27"/>
      <c r="V109" s="27">
        <v>2920</v>
      </c>
      <c r="W109" s="22">
        <f t="shared" si="9"/>
        <v>70</v>
      </c>
      <c r="X109" s="27">
        <v>70</v>
      </c>
      <c r="Y109" s="26"/>
      <c r="Z109" s="26"/>
      <c r="AA109" s="40">
        <v>44916</v>
      </c>
      <c r="AB109" s="34">
        <v>44915</v>
      </c>
      <c r="AC109" s="34" t="s">
        <v>3382</v>
      </c>
      <c r="AD109" s="25" t="s">
        <v>8</v>
      </c>
      <c r="AE109" t="s">
        <v>3417</v>
      </c>
    </row>
    <row r="110" spans="1:31" ht="31.5" hidden="1" x14ac:dyDescent="0.25">
      <c r="A110" t="s">
        <v>2388</v>
      </c>
      <c r="B110" t="s">
        <v>2128</v>
      </c>
      <c r="C110" s="17">
        <f>+SUBTOTAL(3,$F$8:F110)</f>
        <v>45</v>
      </c>
      <c r="D110" s="24" t="s">
        <v>174</v>
      </c>
      <c r="E110" s="25" t="s">
        <v>177</v>
      </c>
      <c r="F110" s="52" t="s">
        <v>1147</v>
      </c>
      <c r="G110" s="23" t="s">
        <v>204</v>
      </c>
      <c r="H110" s="19" t="str">
        <f t="shared" si="7"/>
        <v>ЯТТ "Рахмонова Хуршида" Болалар боғчаси ташкил этиш</v>
      </c>
      <c r="I110" s="23"/>
      <c r="J110" s="25" t="s">
        <v>24</v>
      </c>
      <c r="K110" s="25" t="s">
        <v>529</v>
      </c>
      <c r="L110" s="18"/>
      <c r="M110" s="18"/>
      <c r="N110" s="20"/>
      <c r="O110" s="20"/>
      <c r="P110" s="20"/>
      <c r="Q110" s="20"/>
      <c r="R110" s="21">
        <f t="shared" si="10"/>
        <v>2240</v>
      </c>
      <c r="S110" s="27">
        <v>2000</v>
      </c>
      <c r="T110" s="27">
        <v>240</v>
      </c>
      <c r="U110" s="27">
        <v>0</v>
      </c>
      <c r="V110" s="27">
        <v>0</v>
      </c>
      <c r="W110" s="22">
        <f t="shared" si="9"/>
        <v>14</v>
      </c>
      <c r="X110" s="27">
        <v>14</v>
      </c>
      <c r="Y110" s="26"/>
      <c r="Z110" s="26"/>
      <c r="AA110" s="40">
        <v>44682</v>
      </c>
      <c r="AB110" s="34">
        <v>44686</v>
      </c>
      <c r="AC110" s="34" t="s">
        <v>2273</v>
      </c>
      <c r="AD110" s="25" t="s">
        <v>8</v>
      </c>
    </row>
    <row r="111" spans="1:31" ht="31.5" hidden="1" x14ac:dyDescent="0.25">
      <c r="A111" t="s">
        <v>2389</v>
      </c>
      <c r="B111" t="s">
        <v>2128</v>
      </c>
      <c r="C111" s="17">
        <f>+SUBTOTAL(3,$F$8:F111)</f>
        <v>45</v>
      </c>
      <c r="D111" s="24" t="s">
        <v>174</v>
      </c>
      <c r="E111" s="25" t="s">
        <v>177</v>
      </c>
      <c r="F111" s="52" t="s">
        <v>669</v>
      </c>
      <c r="G111" s="23" t="s">
        <v>222</v>
      </c>
      <c r="H111" s="19" t="str">
        <f t="shared" si="7"/>
        <v>"Mumin Agro Xizmati"МЧЖ Тоғ тошини қайта ишлаш</v>
      </c>
      <c r="I111" s="23"/>
      <c r="J111" s="25" t="s">
        <v>20</v>
      </c>
      <c r="K111" s="25" t="s">
        <v>527</v>
      </c>
      <c r="L111" s="18"/>
      <c r="M111" s="18"/>
      <c r="N111" s="20"/>
      <c r="O111" s="20"/>
      <c r="P111" s="20"/>
      <c r="Q111" s="20"/>
      <c r="R111" s="21">
        <f t="shared" si="10"/>
        <v>3637.7799999999997</v>
      </c>
      <c r="S111" s="27">
        <v>1600</v>
      </c>
      <c r="T111" s="27">
        <v>0</v>
      </c>
      <c r="U111" s="27">
        <v>180</v>
      </c>
      <c r="V111" s="27">
        <v>0</v>
      </c>
      <c r="W111" s="22">
        <f t="shared" si="9"/>
        <v>8</v>
      </c>
      <c r="X111" s="27">
        <v>8</v>
      </c>
      <c r="Y111" s="26"/>
      <c r="Z111" s="26"/>
      <c r="AA111" s="40">
        <v>44621</v>
      </c>
      <c r="AB111" s="34">
        <v>44621</v>
      </c>
      <c r="AC111" s="34" t="s">
        <v>3276</v>
      </c>
      <c r="AD111" s="25" t="s">
        <v>28</v>
      </c>
    </row>
    <row r="112" spans="1:31" ht="47.25" hidden="1" x14ac:dyDescent="0.25">
      <c r="A112" t="s">
        <v>2390</v>
      </c>
      <c r="B112" t="s">
        <v>2128</v>
      </c>
      <c r="C112" s="17">
        <f>+SUBTOTAL(3,$F$8:F112)</f>
        <v>45</v>
      </c>
      <c r="D112" s="24" t="s">
        <v>174</v>
      </c>
      <c r="E112" s="25" t="s">
        <v>177</v>
      </c>
      <c r="F112" s="52" t="s">
        <v>1548</v>
      </c>
      <c r="G112" s="23" t="s">
        <v>1549</v>
      </c>
      <c r="H112" s="19" t="str">
        <f t="shared" si="7"/>
        <v xml:space="preserve"> "ELYOR NAZAROV SAVDO GROUP" ХК Профнастил маҳсулотлари ишлаб чиқариш фаолиятини йўлга қўйиш</v>
      </c>
      <c r="I112" s="23"/>
      <c r="J112" s="25" t="s">
        <v>20</v>
      </c>
      <c r="K112" s="25" t="s">
        <v>527</v>
      </c>
      <c r="L112" s="18"/>
      <c r="M112" s="18"/>
      <c r="N112" s="20"/>
      <c r="O112" s="20"/>
      <c r="P112" s="20"/>
      <c r="Q112" s="20"/>
      <c r="R112" s="21">
        <f t="shared" si="10"/>
        <v>5175</v>
      </c>
      <c r="S112" s="27">
        <v>2500</v>
      </c>
      <c r="T112" s="27">
        <v>2675</v>
      </c>
      <c r="U112" s="27">
        <v>0</v>
      </c>
      <c r="V112" s="27">
        <v>0</v>
      </c>
      <c r="W112" s="22">
        <f t="shared" si="9"/>
        <v>8</v>
      </c>
      <c r="X112" s="27">
        <v>8</v>
      </c>
      <c r="Y112" s="26"/>
      <c r="Z112" s="26"/>
      <c r="AA112" s="40">
        <v>44818</v>
      </c>
      <c r="AB112" s="40">
        <v>44818</v>
      </c>
      <c r="AC112" s="34" t="s">
        <v>2196</v>
      </c>
      <c r="AD112" s="25" t="s">
        <v>28</v>
      </c>
    </row>
    <row r="113" spans="1:30" ht="47.25" hidden="1" x14ac:dyDescent="0.25">
      <c r="A113" t="s">
        <v>2391</v>
      </c>
      <c r="B113" t="s">
        <v>2128</v>
      </c>
      <c r="C113" s="17">
        <f>+SUBTOTAL(3,$F$8:F113)</f>
        <v>45</v>
      </c>
      <c r="D113" s="24" t="s">
        <v>174</v>
      </c>
      <c r="E113" s="25" t="s">
        <v>177</v>
      </c>
      <c r="F113" s="52" t="s">
        <v>1550</v>
      </c>
      <c r="G113" s="23" t="s">
        <v>1551</v>
      </c>
      <c r="H113" s="19" t="str">
        <f t="shared" si="7"/>
        <v>"ABDURAXMON MALXAM" МЧЖ Тиббий соғломлаштириш ва диагностика маркази фаолиятини кенгайтириш</v>
      </c>
      <c r="I113" s="23"/>
      <c r="J113" s="25" t="s">
        <v>24</v>
      </c>
      <c r="K113" s="25" t="s">
        <v>116</v>
      </c>
      <c r="L113" s="18"/>
      <c r="M113" s="18"/>
      <c r="N113" s="20"/>
      <c r="O113" s="20"/>
      <c r="P113" s="20"/>
      <c r="Q113" s="20"/>
      <c r="R113" s="21">
        <f t="shared" si="10"/>
        <v>5500</v>
      </c>
      <c r="S113" s="27">
        <v>3500</v>
      </c>
      <c r="T113" s="27">
        <v>2000</v>
      </c>
      <c r="U113" s="27">
        <v>0</v>
      </c>
      <c r="V113" s="27">
        <v>0</v>
      </c>
      <c r="W113" s="22">
        <f t="shared" si="9"/>
        <v>10</v>
      </c>
      <c r="X113" s="27">
        <v>10</v>
      </c>
      <c r="Y113" s="26"/>
      <c r="Z113" s="26"/>
      <c r="AA113" s="40">
        <v>44818</v>
      </c>
      <c r="AB113" s="34">
        <v>44818</v>
      </c>
      <c r="AC113" s="34" t="s">
        <v>2193</v>
      </c>
      <c r="AD113" s="25" t="s">
        <v>28</v>
      </c>
    </row>
    <row r="114" spans="1:30" ht="31.5" hidden="1" x14ac:dyDescent="0.25">
      <c r="A114" t="s">
        <v>2392</v>
      </c>
      <c r="B114" t="s">
        <v>2128</v>
      </c>
      <c r="C114" s="17">
        <f>+SUBTOTAL(3,$F$8:F114)</f>
        <v>45</v>
      </c>
      <c r="D114" s="24" t="s">
        <v>174</v>
      </c>
      <c r="E114" s="25" t="s">
        <v>177</v>
      </c>
      <c r="F114" s="52" t="s">
        <v>625</v>
      </c>
      <c r="G114" s="23" t="s">
        <v>494</v>
      </c>
      <c r="H114" s="19" t="str">
        <f t="shared" si="7"/>
        <v xml:space="preserve">  Пўлатов Бекмурод "Санитария гигена узели"лойиҳасини ташкил этиш</v>
      </c>
      <c r="I114" s="23"/>
      <c r="J114" s="25" t="s">
        <v>24</v>
      </c>
      <c r="K114" s="25" t="s">
        <v>539</v>
      </c>
      <c r="L114" s="18"/>
      <c r="M114" s="18"/>
      <c r="N114" s="20"/>
      <c r="O114" s="20"/>
      <c r="P114" s="20"/>
      <c r="Q114" s="20"/>
      <c r="R114" s="21">
        <f t="shared" si="10"/>
        <v>500</v>
      </c>
      <c r="S114" s="27">
        <v>500</v>
      </c>
      <c r="T114" s="27">
        <v>0</v>
      </c>
      <c r="U114" s="27">
        <v>0</v>
      </c>
      <c r="V114" s="27">
        <v>0</v>
      </c>
      <c r="W114" s="22">
        <f t="shared" si="9"/>
        <v>2</v>
      </c>
      <c r="X114" s="27">
        <v>2</v>
      </c>
      <c r="Y114" s="26"/>
      <c r="Z114" s="26"/>
      <c r="AA114" s="40">
        <v>44832</v>
      </c>
      <c r="AB114" s="34">
        <v>44827</v>
      </c>
      <c r="AC114" s="34" t="s">
        <v>2254</v>
      </c>
      <c r="AD114" s="25" t="s">
        <v>8</v>
      </c>
    </row>
    <row r="115" spans="1:30" ht="31.5" hidden="1" x14ac:dyDescent="0.25">
      <c r="A115" t="s">
        <v>2393</v>
      </c>
      <c r="B115" t="s">
        <v>2128</v>
      </c>
      <c r="C115" s="17">
        <f>+SUBTOTAL(3,$F$8:F115)</f>
        <v>45</v>
      </c>
      <c r="D115" s="24" t="s">
        <v>174</v>
      </c>
      <c r="E115" s="25" t="s">
        <v>177</v>
      </c>
      <c r="F115" s="52" t="s">
        <v>1060</v>
      </c>
      <c r="G115" s="23" t="s">
        <v>199</v>
      </c>
      <c r="H115" s="19" t="str">
        <f t="shared" si="7"/>
        <v>"SAM ELIT BUILDINGS"МЧЖ Шебен ишлаб чиқариш</v>
      </c>
      <c r="I115" s="23"/>
      <c r="J115" s="25" t="s">
        <v>20</v>
      </c>
      <c r="K115" s="25" t="s">
        <v>527</v>
      </c>
      <c r="L115" s="18"/>
      <c r="M115" s="18"/>
      <c r="N115" s="20"/>
      <c r="O115" s="20"/>
      <c r="P115" s="20"/>
      <c r="Q115" s="20"/>
      <c r="R115" s="21">
        <f t="shared" si="10"/>
        <v>10000</v>
      </c>
      <c r="S115" s="27">
        <v>10000</v>
      </c>
      <c r="T115" s="27">
        <v>0</v>
      </c>
      <c r="U115" s="27">
        <v>0</v>
      </c>
      <c r="V115" s="27">
        <v>0</v>
      </c>
      <c r="W115" s="22">
        <f t="shared" si="9"/>
        <v>5</v>
      </c>
      <c r="X115" s="27">
        <v>5</v>
      </c>
      <c r="Y115" s="26"/>
      <c r="Z115" s="26"/>
      <c r="AA115" s="40">
        <v>44827</v>
      </c>
      <c r="AB115" s="40">
        <v>44827</v>
      </c>
      <c r="AC115" s="34" t="s">
        <v>2200</v>
      </c>
      <c r="AD115" s="25" t="s">
        <v>93</v>
      </c>
    </row>
    <row r="116" spans="1:30" ht="31.5" hidden="1" x14ac:dyDescent="0.25">
      <c r="A116" t="s">
        <v>2394</v>
      </c>
      <c r="B116" t="s">
        <v>2128</v>
      </c>
      <c r="C116" s="17">
        <f>+SUBTOTAL(3,$F$8:F116)</f>
        <v>45</v>
      </c>
      <c r="D116" s="24" t="s">
        <v>174</v>
      </c>
      <c r="E116" s="25" t="s">
        <v>177</v>
      </c>
      <c r="F116" s="52" t="s">
        <v>1070</v>
      </c>
      <c r="G116" s="23" t="s">
        <v>492</v>
      </c>
      <c r="H116" s="19" t="str">
        <f t="shared" si="7"/>
        <v>"Иштихон интер сервис"МЧЖ Ёғ мой ишлаб чиқариш</v>
      </c>
      <c r="I116" s="23"/>
      <c r="J116" s="25" t="s">
        <v>20</v>
      </c>
      <c r="K116" s="25" t="s">
        <v>537</v>
      </c>
      <c r="L116" s="18"/>
      <c r="M116" s="18"/>
      <c r="N116" s="20"/>
      <c r="O116" s="20"/>
      <c r="P116" s="20"/>
      <c r="Q116" s="20"/>
      <c r="R116" s="21">
        <f t="shared" si="10"/>
        <v>6000</v>
      </c>
      <c r="S116" s="27">
        <v>3000</v>
      </c>
      <c r="T116" s="27">
        <v>3000</v>
      </c>
      <c r="U116" s="27">
        <v>0</v>
      </c>
      <c r="V116" s="27">
        <v>0</v>
      </c>
      <c r="W116" s="22">
        <f t="shared" si="9"/>
        <v>16</v>
      </c>
      <c r="X116" s="27">
        <v>16</v>
      </c>
      <c r="Y116" s="26">
        <v>0</v>
      </c>
      <c r="Z116" s="26">
        <v>0</v>
      </c>
      <c r="AA116" s="40">
        <v>44895</v>
      </c>
      <c r="AB116" s="34"/>
      <c r="AC116" s="34"/>
      <c r="AD116" s="25" t="s">
        <v>28</v>
      </c>
    </row>
    <row r="117" spans="1:30" ht="47.25" hidden="1" x14ac:dyDescent="0.25">
      <c r="A117" t="s">
        <v>2395</v>
      </c>
      <c r="B117" t="s">
        <v>2128</v>
      </c>
      <c r="C117" s="17">
        <f>+SUBTOTAL(3,$F$8:F117)</f>
        <v>45</v>
      </c>
      <c r="D117" s="24" t="s">
        <v>174</v>
      </c>
      <c r="E117" s="25" t="s">
        <v>177</v>
      </c>
      <c r="F117" s="52" t="s">
        <v>671</v>
      </c>
      <c r="G117" s="23" t="s">
        <v>223</v>
      </c>
      <c r="H117" s="19" t="str">
        <f t="shared" si="7"/>
        <v>"DIYORBEK AMIRA KLINIKASI"МЧЖ Хусусий шифохона (диогностика маркази) ташкил этиш</v>
      </c>
      <c r="I117" s="23"/>
      <c r="J117" s="25" t="s">
        <v>24</v>
      </c>
      <c r="K117" s="25" t="s">
        <v>116</v>
      </c>
      <c r="L117" s="18"/>
      <c r="M117" s="18"/>
      <c r="N117" s="20"/>
      <c r="O117" s="20"/>
      <c r="P117" s="20"/>
      <c r="Q117" s="20"/>
      <c r="R117" s="21">
        <f t="shared" si="10"/>
        <v>1500</v>
      </c>
      <c r="S117" s="27">
        <v>1300</v>
      </c>
      <c r="T117" s="27">
        <v>200</v>
      </c>
      <c r="U117" s="27">
        <v>0</v>
      </c>
      <c r="V117" s="27">
        <v>0</v>
      </c>
      <c r="W117" s="22">
        <f t="shared" si="9"/>
        <v>5</v>
      </c>
      <c r="X117" s="27">
        <v>5</v>
      </c>
      <c r="Y117" s="26"/>
      <c r="Z117" s="26"/>
      <c r="AA117" s="40">
        <v>44715</v>
      </c>
      <c r="AB117" s="34"/>
      <c r="AC117" s="34"/>
      <c r="AD117" s="25" t="s">
        <v>7</v>
      </c>
    </row>
    <row r="118" spans="1:30" ht="31.5" hidden="1" x14ac:dyDescent="0.25">
      <c r="A118" t="s">
        <v>2396</v>
      </c>
      <c r="B118" t="s">
        <v>2128</v>
      </c>
      <c r="C118" s="17">
        <f>+SUBTOTAL(3,$F$8:F118)</f>
        <v>45</v>
      </c>
      <c r="D118" s="24" t="s">
        <v>174</v>
      </c>
      <c r="E118" s="25" t="s">
        <v>177</v>
      </c>
      <c r="F118" s="52" t="s">
        <v>666</v>
      </c>
      <c r="G118" s="23" t="s">
        <v>536</v>
      </c>
      <c r="H118" s="19" t="str">
        <f t="shared" si="7"/>
        <v>"ELYOR SAVDO"МЧЖ Акфа ромлари  ва ёғочга ишлаб бериш</v>
      </c>
      <c r="I118" s="23"/>
      <c r="J118" s="25" t="s">
        <v>20</v>
      </c>
      <c r="K118" s="25" t="s">
        <v>527</v>
      </c>
      <c r="L118" s="18"/>
      <c r="M118" s="18"/>
      <c r="N118" s="20"/>
      <c r="O118" s="20"/>
      <c r="P118" s="20"/>
      <c r="Q118" s="20"/>
      <c r="R118" s="21">
        <f t="shared" si="10"/>
        <v>3500</v>
      </c>
      <c r="S118" s="27">
        <v>2000</v>
      </c>
      <c r="T118" s="27">
        <v>1500</v>
      </c>
      <c r="U118" s="27">
        <v>0</v>
      </c>
      <c r="V118" s="27">
        <v>0</v>
      </c>
      <c r="W118" s="22">
        <f t="shared" si="9"/>
        <v>2</v>
      </c>
      <c r="X118" s="27">
        <v>2</v>
      </c>
      <c r="Y118" s="26"/>
      <c r="Z118" s="26"/>
      <c r="AA118" s="40">
        <v>44621</v>
      </c>
      <c r="AB118" s="34">
        <v>44621</v>
      </c>
      <c r="AC118" s="34" t="s">
        <v>3770</v>
      </c>
      <c r="AD118" s="25" t="s">
        <v>28</v>
      </c>
    </row>
    <row r="119" spans="1:30" ht="31.5" hidden="1" x14ac:dyDescent="0.25">
      <c r="A119" t="s">
        <v>2397</v>
      </c>
      <c r="B119" t="s">
        <v>2128</v>
      </c>
      <c r="C119" s="17">
        <f>+SUBTOTAL(3,$F$8:F119)</f>
        <v>45</v>
      </c>
      <c r="D119" s="24" t="s">
        <v>174</v>
      </c>
      <c r="E119" s="25" t="s">
        <v>177</v>
      </c>
      <c r="F119" s="52" t="s">
        <v>676</v>
      </c>
      <c r="G119" s="23" t="s">
        <v>225</v>
      </c>
      <c r="H119" s="19" t="str">
        <f t="shared" si="7"/>
        <v>"HUSNIDDIN SETORABONU UZUMLARI"ФХ Чорвачилик ташкил этиш</v>
      </c>
      <c r="I119" s="23"/>
      <c r="J119" s="25" t="s">
        <v>23</v>
      </c>
      <c r="K119" s="25" t="s">
        <v>42</v>
      </c>
      <c r="L119" s="18"/>
      <c r="M119" s="18"/>
      <c r="N119" s="20"/>
      <c r="O119" s="20"/>
      <c r="P119" s="20"/>
      <c r="Q119" s="20"/>
      <c r="R119" s="21">
        <f t="shared" si="10"/>
        <v>440</v>
      </c>
      <c r="S119" s="27">
        <v>200</v>
      </c>
      <c r="T119" s="27">
        <v>240</v>
      </c>
      <c r="U119" s="27">
        <v>0</v>
      </c>
      <c r="V119" s="27">
        <v>0</v>
      </c>
      <c r="W119" s="22">
        <f t="shared" si="9"/>
        <v>3</v>
      </c>
      <c r="X119" s="27">
        <v>3</v>
      </c>
      <c r="Y119" s="26"/>
      <c r="Z119" s="26"/>
      <c r="AA119" s="40">
        <v>44740</v>
      </c>
      <c r="AB119" s="40">
        <v>44740</v>
      </c>
      <c r="AC119" s="34" t="s">
        <v>2186</v>
      </c>
      <c r="AD119" s="25" t="s">
        <v>21</v>
      </c>
    </row>
    <row r="120" spans="1:30" ht="63" hidden="1" x14ac:dyDescent="0.25">
      <c r="A120" t="s">
        <v>2398</v>
      </c>
      <c r="B120" t="s">
        <v>2128</v>
      </c>
      <c r="C120" s="17">
        <f>+SUBTOTAL(3,$F$8:F120)</f>
        <v>45</v>
      </c>
      <c r="D120" s="24" t="s">
        <v>174</v>
      </c>
      <c r="E120" s="25" t="s">
        <v>177</v>
      </c>
      <c r="F120" s="52" t="s">
        <v>673</v>
      </c>
      <c r="G120" s="23" t="s">
        <v>575</v>
      </c>
      <c r="H120" s="19" t="str">
        <f t="shared" si="7"/>
        <v>"ISHTIXON O'SIMLIK KLINIKASI"МЧЖ Усимликларни химоя қилиш ва зарар кунандалардан сақлаш ва бегона ўтлардан қарши кимевий воситалари савдо мажмуаси</v>
      </c>
      <c r="I120" s="23"/>
      <c r="J120" s="25" t="s">
        <v>24</v>
      </c>
      <c r="K120" s="25" t="s">
        <v>155</v>
      </c>
      <c r="L120" s="18"/>
      <c r="M120" s="18"/>
      <c r="N120" s="20"/>
      <c r="O120" s="20"/>
      <c r="P120" s="20"/>
      <c r="Q120" s="20"/>
      <c r="R120" s="21">
        <f t="shared" si="10"/>
        <v>1000</v>
      </c>
      <c r="S120" s="27">
        <v>300</v>
      </c>
      <c r="T120" s="27">
        <v>700</v>
      </c>
      <c r="U120" s="27">
        <v>0</v>
      </c>
      <c r="V120" s="27">
        <v>0</v>
      </c>
      <c r="W120" s="22">
        <f t="shared" si="9"/>
        <v>4</v>
      </c>
      <c r="X120" s="27">
        <v>4</v>
      </c>
      <c r="Y120" s="26"/>
      <c r="Z120" s="26"/>
      <c r="AA120" s="40">
        <v>44650</v>
      </c>
      <c r="AB120" s="40">
        <v>44650</v>
      </c>
      <c r="AC120" s="34" t="s">
        <v>3221</v>
      </c>
      <c r="AD120" s="25" t="s">
        <v>21</v>
      </c>
    </row>
    <row r="121" spans="1:30" ht="31.5" hidden="1" x14ac:dyDescent="0.25">
      <c r="A121" t="s">
        <v>2399</v>
      </c>
      <c r="B121" t="s">
        <v>2128</v>
      </c>
      <c r="C121" s="17">
        <f>+SUBTOTAL(3,$F$8:F121)</f>
        <v>45</v>
      </c>
      <c r="D121" s="24" t="s">
        <v>174</v>
      </c>
      <c r="E121" s="25" t="s">
        <v>177</v>
      </c>
      <c r="F121" s="52" t="s">
        <v>677</v>
      </c>
      <c r="G121" s="23" t="s">
        <v>226</v>
      </c>
      <c r="H121" s="19" t="str">
        <f t="shared" si="7"/>
        <v>"ISROIL JASUR ROMLARI"OK Акфа ром ишлаб чиқариш</v>
      </c>
      <c r="I121" s="23"/>
      <c r="J121" s="25" t="s">
        <v>20</v>
      </c>
      <c r="K121" s="25" t="s">
        <v>527</v>
      </c>
      <c r="L121" s="18"/>
      <c r="M121" s="18"/>
      <c r="N121" s="20"/>
      <c r="O121" s="20"/>
      <c r="P121" s="20"/>
      <c r="Q121" s="20"/>
      <c r="R121" s="21">
        <f t="shared" si="10"/>
        <v>440</v>
      </c>
      <c r="S121" s="27">
        <v>200</v>
      </c>
      <c r="T121" s="27">
        <v>240</v>
      </c>
      <c r="U121" s="27">
        <v>0</v>
      </c>
      <c r="V121" s="27">
        <v>0</v>
      </c>
      <c r="W121" s="22">
        <f t="shared" si="9"/>
        <v>3</v>
      </c>
      <c r="X121" s="27">
        <v>3</v>
      </c>
      <c r="Y121" s="26"/>
      <c r="Z121" s="26"/>
      <c r="AA121" s="40">
        <v>44650</v>
      </c>
      <c r="AB121" s="40">
        <v>44650</v>
      </c>
      <c r="AC121" s="34" t="s">
        <v>3222</v>
      </c>
      <c r="AD121" s="25" t="s">
        <v>21</v>
      </c>
    </row>
    <row r="122" spans="1:30" ht="31.5" hidden="1" x14ac:dyDescent="0.25">
      <c r="A122" t="s">
        <v>2400</v>
      </c>
      <c r="B122" t="s">
        <v>2128</v>
      </c>
      <c r="C122" s="17">
        <f>+SUBTOTAL(3,$F$8:F122)</f>
        <v>45</v>
      </c>
      <c r="D122" s="24" t="s">
        <v>174</v>
      </c>
      <c r="E122" s="25" t="s">
        <v>177</v>
      </c>
      <c r="F122" s="52" t="s">
        <v>674</v>
      </c>
      <c r="G122" s="23" t="s">
        <v>171</v>
      </c>
      <c r="H122" s="19" t="str">
        <f t="shared" si="7"/>
        <v>"KOMILJONOV MURODJON BOG'LARI"ФХ Узумчилик ташкил этиш</v>
      </c>
      <c r="I122" s="23"/>
      <c r="J122" s="25" t="s">
        <v>23</v>
      </c>
      <c r="K122" s="25" t="s">
        <v>110</v>
      </c>
      <c r="L122" s="18"/>
      <c r="M122" s="18"/>
      <c r="N122" s="20"/>
      <c r="O122" s="20"/>
      <c r="P122" s="20"/>
      <c r="Q122" s="20"/>
      <c r="R122" s="21">
        <f t="shared" si="10"/>
        <v>800</v>
      </c>
      <c r="S122" s="27">
        <v>800</v>
      </c>
      <c r="T122" s="27">
        <v>0</v>
      </c>
      <c r="U122" s="27">
        <v>0</v>
      </c>
      <c r="V122" s="27">
        <v>0</v>
      </c>
      <c r="W122" s="22">
        <f t="shared" ref="W122:W153" si="11">+X122+Y122+Z122</f>
        <v>4</v>
      </c>
      <c r="X122" s="27">
        <v>4</v>
      </c>
      <c r="Y122" s="26"/>
      <c r="Z122" s="26"/>
      <c r="AA122" s="40">
        <v>44650</v>
      </c>
      <c r="AB122" s="40">
        <v>44650</v>
      </c>
      <c r="AC122" s="34" t="s">
        <v>3771</v>
      </c>
      <c r="AD122" s="25" t="s">
        <v>8</v>
      </c>
    </row>
    <row r="123" spans="1:30" ht="31.5" hidden="1" x14ac:dyDescent="0.25">
      <c r="A123" t="s">
        <v>2401</v>
      </c>
      <c r="B123" t="s">
        <v>2128</v>
      </c>
      <c r="C123" s="17">
        <f>+SUBTOTAL(3,$F$8:F123)</f>
        <v>45</v>
      </c>
      <c r="D123" s="24" t="s">
        <v>174</v>
      </c>
      <c r="E123" s="25" t="s">
        <v>177</v>
      </c>
      <c r="F123" s="52" t="s">
        <v>675</v>
      </c>
      <c r="G123" s="23" t="s">
        <v>22</v>
      </c>
      <c r="H123" s="19" t="str">
        <f t="shared" si="7"/>
        <v>"MEBEL GRAD 999"XK Мебел ишлаб чиқариш</v>
      </c>
      <c r="I123" s="23"/>
      <c r="J123" s="25" t="s">
        <v>20</v>
      </c>
      <c r="K123" s="25" t="s">
        <v>1386</v>
      </c>
      <c r="L123" s="18"/>
      <c r="M123" s="18"/>
      <c r="N123" s="20"/>
      <c r="O123" s="20"/>
      <c r="P123" s="20"/>
      <c r="Q123" s="20"/>
      <c r="R123" s="21">
        <f t="shared" si="10"/>
        <v>600</v>
      </c>
      <c r="S123" s="27">
        <v>300</v>
      </c>
      <c r="T123" s="27">
        <v>300</v>
      </c>
      <c r="U123" s="27">
        <v>0</v>
      </c>
      <c r="V123" s="27">
        <v>0</v>
      </c>
      <c r="W123" s="22">
        <f t="shared" si="11"/>
        <v>3</v>
      </c>
      <c r="X123" s="27">
        <v>3</v>
      </c>
      <c r="Y123" s="26"/>
      <c r="Z123" s="26"/>
      <c r="AA123" s="40">
        <v>44650</v>
      </c>
      <c r="AB123" s="40">
        <v>44650</v>
      </c>
      <c r="AC123" s="34" t="s">
        <v>3772</v>
      </c>
      <c r="AD123" s="25" t="s">
        <v>21</v>
      </c>
    </row>
    <row r="124" spans="1:30" ht="31.5" hidden="1" x14ac:dyDescent="0.25">
      <c r="A124" t="s">
        <v>2402</v>
      </c>
      <c r="B124" t="s">
        <v>2128</v>
      </c>
      <c r="C124" s="17">
        <f>+SUBTOTAL(3,$F$8:F124)</f>
        <v>45</v>
      </c>
      <c r="D124" s="24" t="s">
        <v>174</v>
      </c>
      <c r="E124" s="25" t="s">
        <v>177</v>
      </c>
      <c r="F124" s="52" t="s">
        <v>672</v>
      </c>
      <c r="G124" s="23" t="s">
        <v>224</v>
      </c>
      <c r="H124" s="19" t="str">
        <f t="shared" si="7"/>
        <v>"MITAN YOG'DU ELEKTRIK"МЧЖ Салот ёритиш лампалари ишлаб  чиқариш</v>
      </c>
      <c r="I124" s="23"/>
      <c r="J124" s="25" t="s">
        <v>20</v>
      </c>
      <c r="K124" s="25" t="s">
        <v>533</v>
      </c>
      <c r="L124" s="18"/>
      <c r="M124" s="18"/>
      <c r="N124" s="20"/>
      <c r="O124" s="20"/>
      <c r="P124" s="20"/>
      <c r="Q124" s="20"/>
      <c r="R124" s="21">
        <f t="shared" si="10"/>
        <v>2000</v>
      </c>
      <c r="S124" s="27">
        <v>2000</v>
      </c>
      <c r="T124" s="27">
        <v>0</v>
      </c>
      <c r="U124" s="27">
        <v>0</v>
      </c>
      <c r="V124" s="27">
        <v>0</v>
      </c>
      <c r="W124" s="22">
        <f t="shared" si="11"/>
        <v>4</v>
      </c>
      <c r="X124" s="27">
        <v>4</v>
      </c>
      <c r="Y124" s="26"/>
      <c r="Z124" s="26"/>
      <c r="AA124" s="40">
        <v>44715</v>
      </c>
      <c r="AB124" s="40">
        <v>44715</v>
      </c>
      <c r="AC124" s="34" t="s">
        <v>2268</v>
      </c>
      <c r="AD124" s="25" t="s">
        <v>8</v>
      </c>
    </row>
    <row r="125" spans="1:30" ht="31.5" hidden="1" x14ac:dyDescent="0.25">
      <c r="A125" t="s">
        <v>2403</v>
      </c>
      <c r="B125" t="s">
        <v>2128</v>
      </c>
      <c r="C125" s="17">
        <f>+SUBTOTAL(3,$F$8:F125)</f>
        <v>45</v>
      </c>
      <c r="D125" s="24" t="s">
        <v>174</v>
      </c>
      <c r="E125" s="25" t="s">
        <v>177</v>
      </c>
      <c r="F125" s="52" t="s">
        <v>970</v>
      </c>
      <c r="G125" s="23" t="s">
        <v>219</v>
      </c>
      <c r="H125" s="19" t="str">
        <f t="shared" si="7"/>
        <v>"MUQIMTOSH"МЧЖ Маиший хизмат кўрсатиш компекси ташкил этиш</v>
      </c>
      <c r="I125" s="23"/>
      <c r="J125" s="25" t="s">
        <v>24</v>
      </c>
      <c r="K125" s="25" t="s">
        <v>111</v>
      </c>
      <c r="L125" s="18"/>
      <c r="M125" s="18"/>
      <c r="N125" s="20"/>
      <c r="O125" s="20"/>
      <c r="P125" s="20"/>
      <c r="Q125" s="20"/>
      <c r="R125" s="21">
        <f t="shared" si="10"/>
        <v>10000</v>
      </c>
      <c r="S125" s="27">
        <v>8600</v>
      </c>
      <c r="T125" s="27">
        <v>1400</v>
      </c>
      <c r="U125" s="27">
        <v>0</v>
      </c>
      <c r="V125" s="27">
        <v>0</v>
      </c>
      <c r="W125" s="22">
        <f t="shared" si="11"/>
        <v>25</v>
      </c>
      <c r="X125" s="27">
        <v>25</v>
      </c>
      <c r="Y125" s="26"/>
      <c r="Z125" s="26"/>
      <c r="AA125" s="40">
        <v>44650</v>
      </c>
      <c r="AB125" s="40">
        <v>44650</v>
      </c>
      <c r="AC125" s="34" t="s">
        <v>3769</v>
      </c>
      <c r="AD125" s="25" t="s">
        <v>7</v>
      </c>
    </row>
    <row r="126" spans="1:30" ht="31.5" hidden="1" x14ac:dyDescent="0.25">
      <c r="A126" t="s">
        <v>2404</v>
      </c>
      <c r="B126" t="s">
        <v>2128</v>
      </c>
      <c r="C126" s="17">
        <f>+SUBTOTAL(3,$F$8:F126)</f>
        <v>45</v>
      </c>
      <c r="D126" s="24" t="s">
        <v>174</v>
      </c>
      <c r="E126" s="25" t="s">
        <v>177</v>
      </c>
      <c r="F126" s="52" t="s">
        <v>670</v>
      </c>
      <c r="G126" s="23" t="s">
        <v>113</v>
      </c>
      <c r="H126" s="19" t="str">
        <f t="shared" si="7"/>
        <v>"Кахрамон"ФХ Чорвачилик хўжалигини кенгайтириш</v>
      </c>
      <c r="I126" s="23"/>
      <c r="J126" s="25" t="s">
        <v>23</v>
      </c>
      <c r="K126" s="25" t="s">
        <v>42</v>
      </c>
      <c r="L126" s="18"/>
      <c r="M126" s="18"/>
      <c r="N126" s="20"/>
      <c r="O126" s="20"/>
      <c r="P126" s="20"/>
      <c r="Q126" s="20"/>
      <c r="R126" s="21">
        <f t="shared" si="10"/>
        <v>3000</v>
      </c>
      <c r="S126" s="27">
        <v>3000</v>
      </c>
      <c r="T126" s="27">
        <v>0</v>
      </c>
      <c r="U126" s="27">
        <v>0</v>
      </c>
      <c r="V126" s="27">
        <v>0</v>
      </c>
      <c r="W126" s="22">
        <f t="shared" si="11"/>
        <v>8</v>
      </c>
      <c r="X126" s="27">
        <v>8</v>
      </c>
      <c r="Y126" s="26"/>
      <c r="Z126" s="26"/>
      <c r="AA126" s="40">
        <v>44621</v>
      </c>
      <c r="AB126" s="40">
        <v>44621</v>
      </c>
      <c r="AC126" s="34" t="s">
        <v>3225</v>
      </c>
      <c r="AD126" s="25" t="s">
        <v>28</v>
      </c>
    </row>
    <row r="127" spans="1:30" ht="31.5" hidden="1" x14ac:dyDescent="0.25">
      <c r="A127" t="s">
        <v>2405</v>
      </c>
      <c r="B127" t="s">
        <v>2128</v>
      </c>
      <c r="C127" s="17">
        <f>+SUBTOTAL(3,$F$8:F127)</f>
        <v>45</v>
      </c>
      <c r="D127" s="24" t="s">
        <v>174</v>
      </c>
      <c r="E127" s="25" t="s">
        <v>177</v>
      </c>
      <c r="F127" s="52" t="s">
        <v>668</v>
      </c>
      <c r="G127" s="23" t="s">
        <v>221</v>
      </c>
      <c r="H127" s="19" t="str">
        <f t="shared" si="7"/>
        <v>"Сехрли дунё файз"NTM Мактабгача таълим муассасаси ташкил қилиш</v>
      </c>
      <c r="I127" s="23"/>
      <c r="J127" s="25" t="s">
        <v>24</v>
      </c>
      <c r="K127" s="25" t="s">
        <v>529</v>
      </c>
      <c r="L127" s="18"/>
      <c r="M127" s="18"/>
      <c r="N127" s="20"/>
      <c r="O127" s="20"/>
      <c r="P127" s="20"/>
      <c r="Q127" s="20"/>
      <c r="R127" s="21">
        <f t="shared" si="10"/>
        <v>3606</v>
      </c>
      <c r="S127" s="27">
        <v>1406</v>
      </c>
      <c r="T127" s="27">
        <v>2200</v>
      </c>
      <c r="U127" s="27">
        <v>0</v>
      </c>
      <c r="V127" s="27">
        <v>0</v>
      </c>
      <c r="W127" s="22">
        <f t="shared" si="11"/>
        <v>14</v>
      </c>
      <c r="X127" s="27">
        <v>14</v>
      </c>
      <c r="Y127" s="26"/>
      <c r="Z127" s="26"/>
      <c r="AA127" s="40">
        <v>44826</v>
      </c>
      <c r="AB127" s="34">
        <v>44827</v>
      </c>
      <c r="AC127" s="34" t="s">
        <v>2199</v>
      </c>
      <c r="AD127" s="25" t="s">
        <v>26</v>
      </c>
    </row>
    <row r="128" spans="1:30" ht="31.5" hidden="1" x14ac:dyDescent="0.25">
      <c r="A128" t="s">
        <v>2406</v>
      </c>
      <c r="B128" t="s">
        <v>2128</v>
      </c>
      <c r="C128" s="17">
        <f>+SUBTOTAL(3,$F$8:F128)</f>
        <v>45</v>
      </c>
      <c r="D128" s="24" t="s">
        <v>174</v>
      </c>
      <c r="E128" s="25" t="s">
        <v>177</v>
      </c>
      <c r="F128" s="52" t="s">
        <v>678</v>
      </c>
      <c r="G128" s="23" t="s">
        <v>227</v>
      </c>
      <c r="H128" s="19" t="str">
        <f t="shared" si="7"/>
        <v>"Шамшод пахловон"ХК Юк ташиш хизматлари кўрсатиш</v>
      </c>
      <c r="I128" s="23"/>
      <c r="J128" s="25" t="s">
        <v>24</v>
      </c>
      <c r="K128" s="25" t="s">
        <v>530</v>
      </c>
      <c r="L128" s="18"/>
      <c r="M128" s="18"/>
      <c r="N128" s="20"/>
      <c r="O128" s="20"/>
      <c r="P128" s="20"/>
      <c r="Q128" s="20"/>
      <c r="R128" s="21">
        <f t="shared" si="10"/>
        <v>1800</v>
      </c>
      <c r="S128" s="27">
        <v>1800</v>
      </c>
      <c r="T128" s="27">
        <v>0</v>
      </c>
      <c r="U128" s="27">
        <v>0</v>
      </c>
      <c r="V128" s="27">
        <v>0</v>
      </c>
      <c r="W128" s="22">
        <f t="shared" si="11"/>
        <v>2</v>
      </c>
      <c r="X128" s="27">
        <v>2</v>
      </c>
      <c r="Y128" s="26"/>
      <c r="Z128" s="26"/>
      <c r="AA128" s="40">
        <v>44691</v>
      </c>
      <c r="AB128" s="34">
        <v>44720</v>
      </c>
      <c r="AC128" s="34" t="s">
        <v>2203</v>
      </c>
      <c r="AD128" s="25" t="s">
        <v>8</v>
      </c>
    </row>
    <row r="129" spans="1:30" ht="31.5" hidden="1" x14ac:dyDescent="0.25">
      <c r="A129" t="s">
        <v>2929</v>
      </c>
      <c r="B129" t="s">
        <v>1092</v>
      </c>
      <c r="C129" s="17">
        <f>+SUBTOTAL(3,$F$8:F129)</f>
        <v>45</v>
      </c>
      <c r="D129" s="24" t="s">
        <v>174</v>
      </c>
      <c r="E129" s="25" t="s">
        <v>177</v>
      </c>
      <c r="F129" s="52" t="s">
        <v>1115</v>
      </c>
      <c r="G129" s="23" t="s">
        <v>286</v>
      </c>
      <c r="H129" s="19" t="str">
        <f t="shared" si="7"/>
        <v>"LEGEND SUPER GRAND" МЧЖ Умумий овқатланиш маркази ташкил этиш</v>
      </c>
      <c r="I129" s="23"/>
      <c r="J129" s="25" t="s">
        <v>24</v>
      </c>
      <c r="K129" s="25" t="s">
        <v>531</v>
      </c>
      <c r="L129" s="18"/>
      <c r="M129" s="18"/>
      <c r="N129" s="20"/>
      <c r="O129" s="20"/>
      <c r="P129" s="20"/>
      <c r="Q129" s="20"/>
      <c r="R129" s="21">
        <f t="shared" si="10"/>
        <v>1300</v>
      </c>
      <c r="S129" s="27">
        <v>1000</v>
      </c>
      <c r="T129" s="27">
        <v>300</v>
      </c>
      <c r="U129" s="27"/>
      <c r="V129" s="27"/>
      <c r="W129" s="22">
        <f t="shared" si="11"/>
        <v>10</v>
      </c>
      <c r="X129" s="27">
        <v>10</v>
      </c>
      <c r="Y129" s="26"/>
      <c r="Z129" s="26"/>
      <c r="AA129" s="40">
        <v>44650</v>
      </c>
      <c r="AB129" s="34"/>
      <c r="AC129" s="34" t="s">
        <v>2262</v>
      </c>
      <c r="AD129" s="25" t="s">
        <v>7</v>
      </c>
    </row>
    <row r="130" spans="1:30" ht="31.5" hidden="1" x14ac:dyDescent="0.25">
      <c r="A130" t="s">
        <v>2930</v>
      </c>
      <c r="B130" t="s">
        <v>1092</v>
      </c>
      <c r="C130" s="17">
        <f>+SUBTOTAL(3,$F$8:F130)</f>
        <v>45</v>
      </c>
      <c r="D130" s="24" t="s">
        <v>174</v>
      </c>
      <c r="E130" s="25" t="s">
        <v>177</v>
      </c>
      <c r="F130" s="52" t="s">
        <v>1116</v>
      </c>
      <c r="G130" s="23" t="s">
        <v>286</v>
      </c>
      <c r="H130" s="19" t="str">
        <f t="shared" si="7"/>
        <v>"AZAMATOV JAVLONBEK GROUP" МЧЖ Умумий овқатланиш маркази ташкил этиш</v>
      </c>
      <c r="I130" s="23"/>
      <c r="J130" s="25" t="s">
        <v>24</v>
      </c>
      <c r="K130" s="25" t="s">
        <v>531</v>
      </c>
      <c r="L130" s="18"/>
      <c r="M130" s="18"/>
      <c r="N130" s="20"/>
      <c r="O130" s="20"/>
      <c r="P130" s="20"/>
      <c r="Q130" s="20"/>
      <c r="R130" s="21">
        <f t="shared" si="10"/>
        <v>900</v>
      </c>
      <c r="S130" s="27">
        <v>400</v>
      </c>
      <c r="T130" s="27">
        <v>500</v>
      </c>
      <c r="U130" s="27"/>
      <c r="V130" s="27"/>
      <c r="W130" s="22">
        <f t="shared" si="11"/>
        <v>5</v>
      </c>
      <c r="X130" s="27">
        <v>5</v>
      </c>
      <c r="Y130" s="26"/>
      <c r="Z130" s="26"/>
      <c r="AA130" s="40">
        <v>44650</v>
      </c>
      <c r="AB130" s="34"/>
      <c r="AC130" s="34" t="s">
        <v>2261</v>
      </c>
      <c r="AD130" s="25" t="s">
        <v>7</v>
      </c>
    </row>
    <row r="131" spans="1:30" ht="31.5" hidden="1" x14ac:dyDescent="0.25">
      <c r="A131" t="s">
        <v>2931</v>
      </c>
      <c r="B131" t="s">
        <v>1092</v>
      </c>
      <c r="C131" s="17">
        <f>+SUBTOTAL(3,$F$8:F131)</f>
        <v>45</v>
      </c>
      <c r="D131" s="24" t="s">
        <v>174</v>
      </c>
      <c r="E131" s="25" t="s">
        <v>177</v>
      </c>
      <c r="F131" s="52" t="s">
        <v>1275</v>
      </c>
      <c r="G131" s="23" t="s">
        <v>117</v>
      </c>
      <c r="H131" s="19" t="str">
        <f t="shared" si="7"/>
        <v>"ISHTIXON GRATSIYA" MChJ Умумий овқатланиш ташкил этиш</v>
      </c>
      <c r="I131" s="23"/>
      <c r="J131" s="25" t="s">
        <v>24</v>
      </c>
      <c r="K131" s="25" t="s">
        <v>531</v>
      </c>
      <c r="L131" s="18"/>
      <c r="M131" s="18"/>
      <c r="N131" s="20"/>
      <c r="O131" s="20"/>
      <c r="P131" s="20"/>
      <c r="Q131" s="20"/>
      <c r="R131" s="21">
        <f t="shared" si="10"/>
        <v>500</v>
      </c>
      <c r="S131" s="27">
        <v>500</v>
      </c>
      <c r="T131" s="27"/>
      <c r="U131" s="27"/>
      <c r="V131" s="27"/>
      <c r="W131" s="22">
        <f t="shared" si="11"/>
        <v>2</v>
      </c>
      <c r="X131" s="27">
        <v>2</v>
      </c>
      <c r="Y131" s="26"/>
      <c r="Z131" s="26"/>
      <c r="AA131" s="40">
        <v>44713</v>
      </c>
      <c r="AB131" s="34"/>
      <c r="AC131" s="34" t="s">
        <v>2257</v>
      </c>
      <c r="AD131" s="25" t="s">
        <v>8</v>
      </c>
    </row>
    <row r="132" spans="1:30" ht="31.5" hidden="1" x14ac:dyDescent="0.25">
      <c r="A132" t="s">
        <v>2932</v>
      </c>
      <c r="B132" t="s">
        <v>1092</v>
      </c>
      <c r="C132" s="17">
        <f>+SUBTOTAL(3,$F$8:F132)</f>
        <v>45</v>
      </c>
      <c r="D132" s="24" t="s">
        <v>174</v>
      </c>
      <c r="E132" s="25" t="s">
        <v>177</v>
      </c>
      <c r="F132" s="52" t="s">
        <v>1276</v>
      </c>
      <c r="G132" s="23" t="s">
        <v>558</v>
      </c>
      <c r="H132" s="19" t="str">
        <f t="shared" si="7"/>
        <v>"MAMARAJAB FAYZIEV BOG'LARI" FX паррандачиликни ривожлантириш</v>
      </c>
      <c r="I132" s="23"/>
      <c r="J132" s="25" t="s">
        <v>23</v>
      </c>
      <c r="K132" s="25" t="s">
        <v>42</v>
      </c>
      <c r="L132" s="18"/>
      <c r="M132" s="18"/>
      <c r="N132" s="20"/>
      <c r="O132" s="20"/>
      <c r="P132" s="20"/>
      <c r="Q132" s="20"/>
      <c r="R132" s="21">
        <f t="shared" si="10"/>
        <v>1500</v>
      </c>
      <c r="S132" s="27">
        <v>1500</v>
      </c>
      <c r="T132" s="27"/>
      <c r="U132" s="27"/>
      <c r="V132" s="27"/>
      <c r="W132" s="22">
        <f t="shared" si="11"/>
        <v>4</v>
      </c>
      <c r="X132" s="27">
        <v>4</v>
      </c>
      <c r="Y132" s="26"/>
      <c r="Z132" s="26"/>
      <c r="AA132" s="40">
        <v>44715</v>
      </c>
      <c r="AB132" s="34"/>
      <c r="AC132" s="34" t="s">
        <v>2260</v>
      </c>
      <c r="AD132" s="25" t="s">
        <v>8</v>
      </c>
    </row>
    <row r="133" spans="1:30" ht="31.5" hidden="1" x14ac:dyDescent="0.25">
      <c r="A133" t="s">
        <v>2933</v>
      </c>
      <c r="B133" t="s">
        <v>1092</v>
      </c>
      <c r="C133" s="17">
        <f>+SUBTOTAL(3,$F$8:F133)</f>
        <v>45</v>
      </c>
      <c r="D133" s="24" t="s">
        <v>174</v>
      </c>
      <c r="E133" s="25" t="s">
        <v>177</v>
      </c>
      <c r="F133" s="52" t="s">
        <v>1277</v>
      </c>
      <c r="G133" s="23" t="s">
        <v>1278</v>
      </c>
      <c r="H133" s="19" t="str">
        <f t="shared" si="7"/>
        <v>"MUSHTARIY HORDIQ SERVIS" OK мини стадион ташкил этиш</v>
      </c>
      <c r="I133" s="23"/>
      <c r="J133" s="25" t="s">
        <v>24</v>
      </c>
      <c r="K133" s="25" t="s">
        <v>111</v>
      </c>
      <c r="L133" s="18"/>
      <c r="M133" s="18"/>
      <c r="N133" s="20"/>
      <c r="O133" s="20"/>
      <c r="P133" s="20"/>
      <c r="Q133" s="20"/>
      <c r="R133" s="21">
        <f t="shared" si="10"/>
        <v>500</v>
      </c>
      <c r="S133" s="27">
        <v>500</v>
      </c>
      <c r="T133" s="27"/>
      <c r="U133" s="27"/>
      <c r="V133" s="27"/>
      <c r="W133" s="22">
        <f t="shared" si="11"/>
        <v>2</v>
      </c>
      <c r="X133" s="27">
        <v>2</v>
      </c>
      <c r="Y133" s="26"/>
      <c r="Z133" s="26"/>
      <c r="AA133" s="40">
        <v>44715</v>
      </c>
      <c r="AB133" s="34"/>
      <c r="AC133" s="34" t="s">
        <v>2266</v>
      </c>
      <c r="AD133" s="25" t="s">
        <v>8</v>
      </c>
    </row>
    <row r="134" spans="1:30" ht="31.5" hidden="1" x14ac:dyDescent="0.25">
      <c r="A134" t="s">
        <v>2934</v>
      </c>
      <c r="B134" t="s">
        <v>1092</v>
      </c>
      <c r="C134" s="17">
        <f>+SUBTOTAL(3,$F$8:F134)</f>
        <v>45</v>
      </c>
      <c r="D134" s="24" t="s">
        <v>174</v>
      </c>
      <c r="E134" s="25" t="s">
        <v>177</v>
      </c>
      <c r="F134" s="52" t="s">
        <v>1279</v>
      </c>
      <c r="G134" s="23" t="s">
        <v>22</v>
      </c>
      <c r="H134" s="19" t="str">
        <f t="shared" si="7"/>
        <v>"JAVOXIR SIFAT BREND" MCHJ Мебел ишлаб чиқариш</v>
      </c>
      <c r="I134" s="23"/>
      <c r="J134" s="25" t="s">
        <v>20</v>
      </c>
      <c r="K134" s="25" t="s">
        <v>1386</v>
      </c>
      <c r="L134" s="18"/>
      <c r="M134" s="18"/>
      <c r="N134" s="20"/>
      <c r="O134" s="20"/>
      <c r="P134" s="20"/>
      <c r="Q134" s="20"/>
      <c r="R134" s="21">
        <f t="shared" si="10"/>
        <v>10000</v>
      </c>
      <c r="S134" s="27">
        <v>10000</v>
      </c>
      <c r="T134" s="27"/>
      <c r="U134" s="27"/>
      <c r="V134" s="27"/>
      <c r="W134" s="22">
        <f t="shared" si="11"/>
        <v>4</v>
      </c>
      <c r="X134" s="27">
        <v>4</v>
      </c>
      <c r="Y134" s="26"/>
      <c r="Z134" s="26"/>
      <c r="AA134" s="40">
        <v>44715</v>
      </c>
      <c r="AB134" s="34"/>
      <c r="AC134" s="34" t="s">
        <v>2179</v>
      </c>
      <c r="AD134" s="25" t="s">
        <v>8</v>
      </c>
    </row>
    <row r="135" spans="1:30" ht="31.5" hidden="1" x14ac:dyDescent="0.25">
      <c r="A135" t="s">
        <v>2935</v>
      </c>
      <c r="B135" t="s">
        <v>1092</v>
      </c>
      <c r="C135" s="17">
        <f>+SUBTOTAL(3,$F$8:F135)</f>
        <v>45</v>
      </c>
      <c r="D135" s="24" t="s">
        <v>174</v>
      </c>
      <c r="E135" s="25" t="s">
        <v>177</v>
      </c>
      <c r="F135" s="52" t="s">
        <v>1280</v>
      </c>
      <c r="G135" s="23" t="s">
        <v>117</v>
      </c>
      <c r="H135" s="19" t="str">
        <f t="shared" si="7"/>
        <v>"PREMIUM CYBER ARENA" XK Умумий овқатланиш ташкил этиш</v>
      </c>
      <c r="I135" s="23"/>
      <c r="J135" s="25" t="s">
        <v>24</v>
      </c>
      <c r="K135" s="25" t="s">
        <v>111</v>
      </c>
      <c r="L135" s="18"/>
      <c r="M135" s="18"/>
      <c r="N135" s="20"/>
      <c r="O135" s="20"/>
      <c r="P135" s="20"/>
      <c r="Q135" s="20"/>
      <c r="R135" s="21">
        <f t="shared" si="10"/>
        <v>1000</v>
      </c>
      <c r="S135" s="27">
        <v>1000</v>
      </c>
      <c r="T135" s="27"/>
      <c r="U135" s="27"/>
      <c r="V135" s="27"/>
      <c r="W135" s="22">
        <f t="shared" si="11"/>
        <v>2</v>
      </c>
      <c r="X135" s="27">
        <v>2</v>
      </c>
      <c r="Y135" s="26"/>
      <c r="Z135" s="26"/>
      <c r="AA135" s="40">
        <v>44715</v>
      </c>
      <c r="AB135" s="34"/>
      <c r="AC135" s="34" t="s">
        <v>2256</v>
      </c>
      <c r="AD135" s="25" t="s">
        <v>8</v>
      </c>
    </row>
    <row r="136" spans="1:30" ht="31.5" hidden="1" x14ac:dyDescent="0.25">
      <c r="A136" t="s">
        <v>2936</v>
      </c>
      <c r="B136" t="s">
        <v>1092</v>
      </c>
      <c r="C136" s="17">
        <f>+SUBTOTAL(3,$F$8:F136)</f>
        <v>45</v>
      </c>
      <c r="D136" s="24" t="s">
        <v>174</v>
      </c>
      <c r="E136" s="25" t="s">
        <v>177</v>
      </c>
      <c r="F136" s="52" t="s">
        <v>1281</v>
      </c>
      <c r="G136" s="23" t="s">
        <v>79</v>
      </c>
      <c r="H136" s="19" t="str">
        <f t="shared" ref="H136:H199" si="12">+CONCATENATE(F136," ",G136)</f>
        <v>"USTA BALIQCHI" FX Балиқчиликни ривожлантириш</v>
      </c>
      <c r="I136" s="23"/>
      <c r="J136" s="25" t="s">
        <v>23</v>
      </c>
      <c r="K136" s="25" t="s">
        <v>79</v>
      </c>
      <c r="L136" s="18"/>
      <c r="M136" s="18"/>
      <c r="N136" s="20"/>
      <c r="O136" s="20"/>
      <c r="P136" s="20"/>
      <c r="Q136" s="20"/>
      <c r="R136" s="21">
        <f t="shared" ref="R136:R167" si="13">+S136+T136+U136*11.321+V136*11.321</f>
        <v>1600</v>
      </c>
      <c r="S136" s="27">
        <v>1600</v>
      </c>
      <c r="T136" s="27"/>
      <c r="U136" s="27"/>
      <c r="V136" s="27"/>
      <c r="W136" s="22">
        <f t="shared" si="11"/>
        <v>2</v>
      </c>
      <c r="X136" s="27">
        <v>2</v>
      </c>
      <c r="Y136" s="26"/>
      <c r="Z136" s="26"/>
      <c r="AA136" s="40">
        <v>44713</v>
      </c>
      <c r="AB136" s="34"/>
      <c r="AC136" s="34" t="s">
        <v>2255</v>
      </c>
      <c r="AD136" s="25" t="s">
        <v>8</v>
      </c>
    </row>
    <row r="137" spans="1:30" ht="31.5" hidden="1" x14ac:dyDescent="0.25">
      <c r="A137" t="s">
        <v>2937</v>
      </c>
      <c r="B137" t="s">
        <v>1092</v>
      </c>
      <c r="C137" s="17">
        <f>+SUBTOTAL(3,$F$8:F137)</f>
        <v>45</v>
      </c>
      <c r="D137" s="24" t="s">
        <v>174</v>
      </c>
      <c r="E137" s="25" t="s">
        <v>177</v>
      </c>
      <c r="F137" s="52" t="s">
        <v>1282</v>
      </c>
      <c r="G137" s="23" t="s">
        <v>521</v>
      </c>
      <c r="H137" s="19" t="str">
        <f t="shared" si="12"/>
        <v>"ZANGI BOBO" FX чорвачиликни ривожлантириш</v>
      </c>
      <c r="I137" s="23"/>
      <c r="J137" s="25" t="s">
        <v>23</v>
      </c>
      <c r="K137" s="25" t="s">
        <v>42</v>
      </c>
      <c r="L137" s="18"/>
      <c r="M137" s="18"/>
      <c r="N137" s="20"/>
      <c r="O137" s="20"/>
      <c r="P137" s="20"/>
      <c r="Q137" s="20"/>
      <c r="R137" s="21">
        <f t="shared" si="13"/>
        <v>7500</v>
      </c>
      <c r="S137" s="27">
        <v>7500</v>
      </c>
      <c r="T137" s="27"/>
      <c r="U137" s="27"/>
      <c r="V137" s="27"/>
      <c r="W137" s="22">
        <f t="shared" si="11"/>
        <v>4</v>
      </c>
      <c r="X137" s="27">
        <v>4</v>
      </c>
      <c r="Y137" s="26"/>
      <c r="Z137" s="26"/>
      <c r="AA137" s="40">
        <v>44713</v>
      </c>
      <c r="AB137" s="34"/>
      <c r="AC137" s="34" t="s">
        <v>2258</v>
      </c>
      <c r="AD137" s="25" t="s">
        <v>8</v>
      </c>
    </row>
    <row r="138" spans="1:30" ht="31.5" hidden="1" x14ac:dyDescent="0.25">
      <c r="A138" t="s">
        <v>2938</v>
      </c>
      <c r="B138" t="s">
        <v>1092</v>
      </c>
      <c r="C138" s="17">
        <f>+SUBTOTAL(3,$F$8:F138)</f>
        <v>45</v>
      </c>
      <c r="D138" s="24" t="s">
        <v>174</v>
      </c>
      <c r="E138" s="25" t="s">
        <v>177</v>
      </c>
      <c r="F138" s="52" t="s">
        <v>1283</v>
      </c>
      <c r="G138" s="23" t="s">
        <v>521</v>
      </c>
      <c r="H138" s="19" t="str">
        <f t="shared" si="12"/>
        <v>"XUSHMUROD" FX чорвачиликни ривожлантириш</v>
      </c>
      <c r="I138" s="23"/>
      <c r="J138" s="25" t="s">
        <v>23</v>
      </c>
      <c r="K138" s="25" t="s">
        <v>42</v>
      </c>
      <c r="L138" s="18"/>
      <c r="M138" s="18"/>
      <c r="N138" s="20"/>
      <c r="O138" s="20"/>
      <c r="P138" s="20"/>
      <c r="Q138" s="20"/>
      <c r="R138" s="21">
        <f t="shared" si="13"/>
        <v>7500</v>
      </c>
      <c r="S138" s="27">
        <v>7500</v>
      </c>
      <c r="T138" s="27"/>
      <c r="U138" s="27"/>
      <c r="V138" s="27"/>
      <c r="W138" s="22">
        <f t="shared" si="11"/>
        <v>4</v>
      </c>
      <c r="X138" s="27">
        <v>4</v>
      </c>
      <c r="Y138" s="26"/>
      <c r="Z138" s="26"/>
      <c r="AA138" s="40">
        <v>44713</v>
      </c>
      <c r="AB138" s="34"/>
      <c r="AC138" s="34" t="s">
        <v>2259</v>
      </c>
      <c r="AD138" s="25" t="s">
        <v>8</v>
      </c>
    </row>
    <row r="139" spans="1:30" ht="31.5" hidden="1" x14ac:dyDescent="0.25">
      <c r="A139" t="s">
        <v>2939</v>
      </c>
      <c r="B139" t="s">
        <v>1092</v>
      </c>
      <c r="C139" s="17">
        <f>+SUBTOTAL(3,$F$8:F139)</f>
        <v>45</v>
      </c>
      <c r="D139" s="24" t="s">
        <v>174</v>
      </c>
      <c r="E139" s="25" t="s">
        <v>177</v>
      </c>
      <c r="F139" s="52" t="s">
        <v>1582</v>
      </c>
      <c r="G139" s="23" t="s">
        <v>110</v>
      </c>
      <c r="H139" s="19" t="str">
        <f t="shared" si="12"/>
        <v>"Азамат полвон узуми"  ФХ Узумчиликни ривожлантириш</v>
      </c>
      <c r="I139" s="23"/>
      <c r="J139" s="25" t="s">
        <v>23</v>
      </c>
      <c r="K139" s="25" t="s">
        <v>110</v>
      </c>
      <c r="L139" s="18"/>
      <c r="M139" s="18"/>
      <c r="N139" s="20"/>
      <c r="O139" s="20"/>
      <c r="P139" s="20"/>
      <c r="Q139" s="20"/>
      <c r="R139" s="21">
        <f t="shared" si="13"/>
        <v>700</v>
      </c>
      <c r="S139" s="27">
        <v>700</v>
      </c>
      <c r="T139" s="27"/>
      <c r="U139" s="27"/>
      <c r="V139" s="27"/>
      <c r="W139" s="22">
        <f t="shared" si="11"/>
        <v>3</v>
      </c>
      <c r="X139" s="27">
        <v>3</v>
      </c>
      <c r="Y139" s="26"/>
      <c r="Z139" s="26"/>
      <c r="AA139" s="40">
        <v>44818</v>
      </c>
      <c r="AB139" s="34"/>
      <c r="AC139" s="34" t="s">
        <v>2153</v>
      </c>
      <c r="AD139" s="25" t="s">
        <v>93</v>
      </c>
    </row>
    <row r="140" spans="1:30" ht="31.5" hidden="1" x14ac:dyDescent="0.25">
      <c r="A140" t="s">
        <v>2940</v>
      </c>
      <c r="B140" t="s">
        <v>1092</v>
      </c>
      <c r="C140" s="17">
        <f>+SUBTOTAL(3,$F$8:F140)</f>
        <v>45</v>
      </c>
      <c r="D140" s="24" t="s">
        <v>174</v>
      </c>
      <c r="E140" s="25" t="s">
        <v>177</v>
      </c>
      <c r="F140" s="52" t="s">
        <v>1583</v>
      </c>
      <c r="G140" s="23" t="s">
        <v>521</v>
      </c>
      <c r="H140" s="19" t="str">
        <f t="shared" si="12"/>
        <v>"Бобоқулов" ФХ чорвачиликни ривожлантириш</v>
      </c>
      <c r="I140" s="23"/>
      <c r="J140" s="25" t="s">
        <v>23</v>
      </c>
      <c r="K140" s="25" t="s">
        <v>42</v>
      </c>
      <c r="L140" s="18"/>
      <c r="M140" s="18"/>
      <c r="N140" s="20"/>
      <c r="O140" s="20"/>
      <c r="P140" s="20"/>
      <c r="Q140" s="20"/>
      <c r="R140" s="21">
        <f t="shared" si="13"/>
        <v>2400</v>
      </c>
      <c r="S140" s="27">
        <v>2400</v>
      </c>
      <c r="T140" s="27"/>
      <c r="U140" s="27"/>
      <c r="V140" s="27"/>
      <c r="W140" s="22">
        <f t="shared" si="11"/>
        <v>4</v>
      </c>
      <c r="X140" s="27">
        <v>4</v>
      </c>
      <c r="Y140" s="26"/>
      <c r="Z140" s="26"/>
      <c r="AA140" s="40">
        <v>44818</v>
      </c>
      <c r="AB140" s="34"/>
      <c r="AC140" s="34" t="s">
        <v>2152</v>
      </c>
      <c r="AD140" s="25" t="s">
        <v>93</v>
      </c>
    </row>
    <row r="141" spans="1:30" ht="31.5" hidden="1" x14ac:dyDescent="0.25">
      <c r="A141" t="s">
        <v>2941</v>
      </c>
      <c r="B141" t="s">
        <v>1092</v>
      </c>
      <c r="C141" s="17">
        <f>+SUBTOTAL(3,$F$8:F141)</f>
        <v>45</v>
      </c>
      <c r="D141" s="24" t="s">
        <v>174</v>
      </c>
      <c r="E141" s="25" t="s">
        <v>177</v>
      </c>
      <c r="F141" s="52" t="s">
        <v>1584</v>
      </c>
      <c r="G141" s="23" t="s">
        <v>110</v>
      </c>
      <c r="H141" s="19" t="str">
        <f t="shared" si="12"/>
        <v>"Болқи" ФХ Узумчиликни ривожлантириш</v>
      </c>
      <c r="I141" s="23"/>
      <c r="J141" s="25" t="s">
        <v>23</v>
      </c>
      <c r="K141" s="25" t="s">
        <v>110</v>
      </c>
      <c r="L141" s="18"/>
      <c r="M141" s="18"/>
      <c r="N141" s="20"/>
      <c r="O141" s="20"/>
      <c r="P141" s="20"/>
      <c r="Q141" s="20"/>
      <c r="R141" s="21">
        <f t="shared" si="13"/>
        <v>500</v>
      </c>
      <c r="S141" s="27">
        <v>500</v>
      </c>
      <c r="T141" s="27"/>
      <c r="U141" s="27"/>
      <c r="V141" s="27"/>
      <c r="W141" s="22">
        <f t="shared" si="11"/>
        <v>3</v>
      </c>
      <c r="X141" s="27">
        <v>3</v>
      </c>
      <c r="Y141" s="26"/>
      <c r="Z141" s="26"/>
      <c r="AA141" s="40">
        <v>44818</v>
      </c>
      <c r="AB141" s="34"/>
      <c r="AC141" s="34" t="s">
        <v>2144</v>
      </c>
      <c r="AD141" s="25" t="s">
        <v>8</v>
      </c>
    </row>
    <row r="142" spans="1:30" ht="31.5" hidden="1" x14ac:dyDescent="0.25">
      <c r="A142" t="s">
        <v>2942</v>
      </c>
      <c r="B142" t="s">
        <v>1092</v>
      </c>
      <c r="C142" s="17">
        <f>+SUBTOTAL(3,$F$8:F142)</f>
        <v>45</v>
      </c>
      <c r="D142" s="24" t="s">
        <v>174</v>
      </c>
      <c r="E142" s="25" t="s">
        <v>177</v>
      </c>
      <c r="F142" s="52" t="s">
        <v>1585</v>
      </c>
      <c r="G142" s="23" t="s">
        <v>110</v>
      </c>
      <c r="H142" s="19" t="str">
        <f t="shared" si="12"/>
        <v>"Буғдойзор" ФХ Узумчиликни ривожлантириш</v>
      </c>
      <c r="I142" s="23"/>
      <c r="J142" s="25" t="s">
        <v>23</v>
      </c>
      <c r="K142" s="25" t="s">
        <v>110</v>
      </c>
      <c r="L142" s="18"/>
      <c r="M142" s="18"/>
      <c r="N142" s="20"/>
      <c r="O142" s="20"/>
      <c r="P142" s="20"/>
      <c r="Q142" s="20"/>
      <c r="R142" s="21">
        <f t="shared" si="13"/>
        <v>1500</v>
      </c>
      <c r="S142" s="27">
        <v>1500</v>
      </c>
      <c r="T142" s="27"/>
      <c r="U142" s="27"/>
      <c r="V142" s="27"/>
      <c r="W142" s="22">
        <f t="shared" si="11"/>
        <v>4</v>
      </c>
      <c r="X142" s="27">
        <v>4</v>
      </c>
      <c r="Y142" s="26"/>
      <c r="Z142" s="26"/>
      <c r="AA142" s="40">
        <v>44818</v>
      </c>
      <c r="AB142" s="34"/>
      <c r="AC142" s="34" t="s">
        <v>2158</v>
      </c>
      <c r="AD142" s="25" t="s">
        <v>8</v>
      </c>
    </row>
    <row r="143" spans="1:30" ht="31.5" hidden="1" x14ac:dyDescent="0.25">
      <c r="A143" t="s">
        <v>2943</v>
      </c>
      <c r="B143" t="s">
        <v>1092</v>
      </c>
      <c r="C143" s="17">
        <f>+SUBTOTAL(3,$F$8:F143)</f>
        <v>45</v>
      </c>
      <c r="D143" s="24" t="s">
        <v>174</v>
      </c>
      <c r="E143" s="25" t="s">
        <v>177</v>
      </c>
      <c r="F143" s="52" t="s">
        <v>1586</v>
      </c>
      <c r="G143" s="23" t="s">
        <v>110</v>
      </c>
      <c r="H143" s="19" t="str">
        <f t="shared" si="12"/>
        <v>"Достонбек Сафаров узуми" ФХ Узумчиликни ривожлантириш</v>
      </c>
      <c r="I143" s="23"/>
      <c r="J143" s="25" t="s">
        <v>23</v>
      </c>
      <c r="K143" s="25" t="s">
        <v>110</v>
      </c>
      <c r="L143" s="18"/>
      <c r="M143" s="18"/>
      <c r="N143" s="20"/>
      <c r="O143" s="20"/>
      <c r="P143" s="20"/>
      <c r="Q143" s="20"/>
      <c r="R143" s="21">
        <f t="shared" si="13"/>
        <v>300</v>
      </c>
      <c r="S143" s="27">
        <v>300</v>
      </c>
      <c r="T143" s="27"/>
      <c r="U143" s="27"/>
      <c r="V143" s="27"/>
      <c r="W143" s="22">
        <f t="shared" si="11"/>
        <v>2</v>
      </c>
      <c r="X143" s="27">
        <v>2</v>
      </c>
      <c r="Y143" s="26"/>
      <c r="Z143" s="26"/>
      <c r="AA143" s="40">
        <v>44818</v>
      </c>
      <c r="AB143" s="34"/>
      <c r="AC143" s="34" t="s">
        <v>2156</v>
      </c>
      <c r="AD143" s="25" t="s">
        <v>8</v>
      </c>
    </row>
    <row r="144" spans="1:30" ht="31.5" hidden="1" x14ac:dyDescent="0.25">
      <c r="A144" t="s">
        <v>2944</v>
      </c>
      <c r="B144" t="s">
        <v>1092</v>
      </c>
      <c r="C144" s="17">
        <f>+SUBTOTAL(3,$F$8:F144)</f>
        <v>45</v>
      </c>
      <c r="D144" s="24" t="s">
        <v>174</v>
      </c>
      <c r="E144" s="25" t="s">
        <v>177</v>
      </c>
      <c r="F144" s="52" t="s">
        <v>1587</v>
      </c>
      <c r="G144" s="23" t="s">
        <v>110</v>
      </c>
      <c r="H144" s="19" t="str">
        <f t="shared" si="12"/>
        <v>"Жасур Элшод Дилшод" ФХ Узумчиликни ривожлантириш</v>
      </c>
      <c r="I144" s="23"/>
      <c r="J144" s="25" t="s">
        <v>23</v>
      </c>
      <c r="K144" s="25" t="s">
        <v>110</v>
      </c>
      <c r="L144" s="18"/>
      <c r="M144" s="18"/>
      <c r="N144" s="20"/>
      <c r="O144" s="20"/>
      <c r="P144" s="20"/>
      <c r="Q144" s="20"/>
      <c r="R144" s="21">
        <f t="shared" si="13"/>
        <v>300</v>
      </c>
      <c r="S144" s="27">
        <v>300</v>
      </c>
      <c r="T144" s="27"/>
      <c r="U144" s="27"/>
      <c r="V144" s="27"/>
      <c r="W144" s="22">
        <f t="shared" si="11"/>
        <v>2</v>
      </c>
      <c r="X144" s="27">
        <v>2</v>
      </c>
      <c r="Y144" s="26"/>
      <c r="Z144" s="26"/>
      <c r="AA144" s="40">
        <v>44818</v>
      </c>
      <c r="AB144" s="34"/>
      <c r="AC144" s="34" t="s">
        <v>2157</v>
      </c>
      <c r="AD144" s="25" t="s">
        <v>8</v>
      </c>
    </row>
    <row r="145" spans="1:30" ht="31.5" hidden="1" x14ac:dyDescent="0.25">
      <c r="A145" t="s">
        <v>2945</v>
      </c>
      <c r="B145" t="s">
        <v>1092</v>
      </c>
      <c r="C145" s="17">
        <f>+SUBTOTAL(3,$F$8:F145)</f>
        <v>45</v>
      </c>
      <c r="D145" s="24" t="s">
        <v>174</v>
      </c>
      <c r="E145" s="25" t="s">
        <v>177</v>
      </c>
      <c r="F145" s="52" t="s">
        <v>1588</v>
      </c>
      <c r="G145" s="23" t="s">
        <v>110</v>
      </c>
      <c r="H145" s="19" t="str">
        <f t="shared" si="12"/>
        <v>"Каттасой машали" ФХ Узумчиликни ривожлантириш</v>
      </c>
      <c r="I145" s="23"/>
      <c r="J145" s="25" t="s">
        <v>23</v>
      </c>
      <c r="K145" s="25" t="s">
        <v>110</v>
      </c>
      <c r="L145" s="18"/>
      <c r="M145" s="18"/>
      <c r="N145" s="20"/>
      <c r="O145" s="20"/>
      <c r="P145" s="20"/>
      <c r="Q145" s="20"/>
      <c r="R145" s="21">
        <f t="shared" si="13"/>
        <v>400</v>
      </c>
      <c r="S145" s="27">
        <v>400</v>
      </c>
      <c r="T145" s="27"/>
      <c r="U145" s="27"/>
      <c r="V145" s="27"/>
      <c r="W145" s="22">
        <f t="shared" si="11"/>
        <v>3</v>
      </c>
      <c r="X145" s="27">
        <v>3</v>
      </c>
      <c r="Y145" s="26"/>
      <c r="Z145" s="26"/>
      <c r="AA145" s="40">
        <v>44818</v>
      </c>
      <c r="AB145" s="34"/>
      <c r="AC145" s="34" t="s">
        <v>2138</v>
      </c>
      <c r="AD145" s="25" t="s">
        <v>8</v>
      </c>
    </row>
    <row r="146" spans="1:30" ht="31.5" hidden="1" x14ac:dyDescent="0.25">
      <c r="A146" t="s">
        <v>2946</v>
      </c>
      <c r="B146" t="s">
        <v>1092</v>
      </c>
      <c r="C146" s="17">
        <f>+SUBTOTAL(3,$F$8:F146)</f>
        <v>45</v>
      </c>
      <c r="D146" s="24" t="s">
        <v>174</v>
      </c>
      <c r="E146" s="25" t="s">
        <v>177</v>
      </c>
      <c r="F146" s="52" t="s">
        <v>1589</v>
      </c>
      <c r="G146" s="23" t="s">
        <v>110</v>
      </c>
      <c r="H146" s="19" t="str">
        <f t="shared" si="12"/>
        <v>"Қоровултепа катта узуми" ФХ Узумчиликни ривожлантириш</v>
      </c>
      <c r="I146" s="23"/>
      <c r="J146" s="25" t="s">
        <v>23</v>
      </c>
      <c r="K146" s="25" t="s">
        <v>110</v>
      </c>
      <c r="L146" s="18"/>
      <c r="M146" s="18"/>
      <c r="N146" s="20"/>
      <c r="O146" s="20"/>
      <c r="P146" s="20"/>
      <c r="Q146" s="20"/>
      <c r="R146" s="21">
        <f t="shared" si="13"/>
        <v>350</v>
      </c>
      <c r="S146" s="27">
        <v>350</v>
      </c>
      <c r="T146" s="27"/>
      <c r="U146" s="27"/>
      <c r="V146" s="27"/>
      <c r="W146" s="22">
        <f t="shared" si="11"/>
        <v>3</v>
      </c>
      <c r="X146" s="27">
        <v>3</v>
      </c>
      <c r="Y146" s="26"/>
      <c r="Z146" s="26"/>
      <c r="AA146" s="40">
        <v>44818</v>
      </c>
      <c r="AB146" s="34"/>
      <c r="AC146" s="34" t="s">
        <v>2150</v>
      </c>
      <c r="AD146" s="25" t="s">
        <v>9</v>
      </c>
    </row>
    <row r="147" spans="1:30" ht="31.5" hidden="1" x14ac:dyDescent="0.25">
      <c r="A147" t="s">
        <v>2947</v>
      </c>
      <c r="B147" t="s">
        <v>1092</v>
      </c>
      <c r="C147" s="17">
        <f>+SUBTOTAL(3,$F$8:F147)</f>
        <v>45</v>
      </c>
      <c r="D147" s="24" t="s">
        <v>174</v>
      </c>
      <c r="E147" s="25" t="s">
        <v>177</v>
      </c>
      <c r="F147" s="52" t="s">
        <v>1590</v>
      </c>
      <c r="G147" s="23" t="s">
        <v>110</v>
      </c>
      <c r="H147" s="19" t="str">
        <f t="shared" si="12"/>
        <v>"Қўрли ҳосили" ФХ Узумчиликни ривожлантириш</v>
      </c>
      <c r="I147" s="23"/>
      <c r="J147" s="25" t="s">
        <v>23</v>
      </c>
      <c r="K147" s="25" t="s">
        <v>110</v>
      </c>
      <c r="L147" s="18"/>
      <c r="M147" s="18"/>
      <c r="N147" s="20"/>
      <c r="O147" s="20"/>
      <c r="P147" s="20"/>
      <c r="Q147" s="20"/>
      <c r="R147" s="21">
        <f t="shared" si="13"/>
        <v>900</v>
      </c>
      <c r="S147" s="27">
        <v>900</v>
      </c>
      <c r="T147" s="27"/>
      <c r="U147" s="27"/>
      <c r="V147" s="27"/>
      <c r="W147" s="22">
        <f t="shared" si="11"/>
        <v>3</v>
      </c>
      <c r="X147" s="27">
        <v>3</v>
      </c>
      <c r="Y147" s="26"/>
      <c r="Z147" s="26"/>
      <c r="AA147" s="40">
        <v>44818</v>
      </c>
      <c r="AB147" s="34"/>
      <c r="AC147" s="34" t="s">
        <v>2139</v>
      </c>
      <c r="AD147" s="25" t="s">
        <v>8</v>
      </c>
    </row>
    <row r="148" spans="1:30" ht="31.5" hidden="1" x14ac:dyDescent="0.25">
      <c r="A148" t="s">
        <v>2948</v>
      </c>
      <c r="B148" t="s">
        <v>1092</v>
      </c>
      <c r="C148" s="17">
        <f>+SUBTOTAL(3,$F$8:F148)</f>
        <v>45</v>
      </c>
      <c r="D148" s="24" t="s">
        <v>174</v>
      </c>
      <c r="E148" s="25" t="s">
        <v>177</v>
      </c>
      <c r="F148" s="52" t="s">
        <v>1591</v>
      </c>
      <c r="G148" s="23" t="s">
        <v>110</v>
      </c>
      <c r="H148" s="19" t="str">
        <f t="shared" si="12"/>
        <v>"Отабек қора узуми" ФХ Узумчиликни ривожлантириш</v>
      </c>
      <c r="I148" s="23"/>
      <c r="J148" s="25" t="s">
        <v>23</v>
      </c>
      <c r="K148" s="25" t="s">
        <v>110</v>
      </c>
      <c r="L148" s="18"/>
      <c r="M148" s="18"/>
      <c r="N148" s="20"/>
      <c r="O148" s="20"/>
      <c r="P148" s="20"/>
      <c r="Q148" s="20"/>
      <c r="R148" s="21">
        <f t="shared" si="13"/>
        <v>300</v>
      </c>
      <c r="S148" s="27">
        <v>300</v>
      </c>
      <c r="T148" s="27"/>
      <c r="U148" s="27"/>
      <c r="V148" s="27"/>
      <c r="W148" s="22">
        <f t="shared" si="11"/>
        <v>2</v>
      </c>
      <c r="X148" s="27">
        <v>2</v>
      </c>
      <c r="Y148" s="26"/>
      <c r="Z148" s="26"/>
      <c r="AA148" s="40">
        <v>44818</v>
      </c>
      <c r="AB148" s="34"/>
      <c r="AC148" s="34" t="s">
        <v>2154</v>
      </c>
      <c r="AD148" s="25" t="s">
        <v>8</v>
      </c>
    </row>
    <row r="149" spans="1:30" ht="31.5" hidden="1" x14ac:dyDescent="0.25">
      <c r="A149" t="s">
        <v>2949</v>
      </c>
      <c r="B149" t="s">
        <v>1092</v>
      </c>
      <c r="C149" s="17">
        <f>+SUBTOTAL(3,$F$8:F149)</f>
        <v>45</v>
      </c>
      <c r="D149" s="24" t="s">
        <v>174</v>
      </c>
      <c r="E149" s="25" t="s">
        <v>177</v>
      </c>
      <c r="F149" s="52" t="s">
        <v>1592</v>
      </c>
      <c r="G149" s="23" t="s">
        <v>110</v>
      </c>
      <c r="H149" s="19" t="str">
        <f t="shared" si="12"/>
        <v>"Худойқулов Абдумўмин" ФХ Узумчиликни ривожлантириш</v>
      </c>
      <c r="I149" s="23"/>
      <c r="J149" s="25" t="s">
        <v>23</v>
      </c>
      <c r="K149" s="25" t="s">
        <v>110</v>
      </c>
      <c r="L149" s="18"/>
      <c r="M149" s="18"/>
      <c r="N149" s="20"/>
      <c r="O149" s="20"/>
      <c r="P149" s="20"/>
      <c r="Q149" s="20"/>
      <c r="R149" s="21">
        <f t="shared" si="13"/>
        <v>700</v>
      </c>
      <c r="S149" s="27">
        <v>700</v>
      </c>
      <c r="T149" s="27"/>
      <c r="U149" s="27"/>
      <c r="V149" s="27"/>
      <c r="W149" s="22">
        <f t="shared" si="11"/>
        <v>3</v>
      </c>
      <c r="X149" s="27">
        <v>3</v>
      </c>
      <c r="Y149" s="26"/>
      <c r="Z149" s="26"/>
      <c r="AA149" s="40">
        <v>44818</v>
      </c>
      <c r="AB149" s="34"/>
      <c r="AC149" s="34" t="s">
        <v>2146</v>
      </c>
      <c r="AD149" s="25" t="s">
        <v>8</v>
      </c>
    </row>
    <row r="150" spans="1:30" ht="31.5" hidden="1" x14ac:dyDescent="0.25">
      <c r="A150" t="s">
        <v>2950</v>
      </c>
      <c r="B150" t="s">
        <v>1092</v>
      </c>
      <c r="C150" s="17">
        <f>+SUBTOTAL(3,$F$8:F150)</f>
        <v>45</v>
      </c>
      <c r="D150" s="24" t="s">
        <v>174</v>
      </c>
      <c r="E150" s="25" t="s">
        <v>177</v>
      </c>
      <c r="F150" s="52" t="s">
        <v>1593</v>
      </c>
      <c r="G150" s="23" t="s">
        <v>110</v>
      </c>
      <c r="H150" s="19" t="str">
        <f t="shared" si="12"/>
        <v>"Шерқул Бўстонов" ФХ Узумчиликни ривожлантириш</v>
      </c>
      <c r="I150" s="23"/>
      <c r="J150" s="25" t="s">
        <v>23</v>
      </c>
      <c r="K150" s="25" t="s">
        <v>110</v>
      </c>
      <c r="L150" s="18"/>
      <c r="M150" s="18"/>
      <c r="N150" s="20"/>
      <c r="O150" s="20"/>
      <c r="P150" s="20"/>
      <c r="Q150" s="20"/>
      <c r="R150" s="21">
        <f t="shared" si="13"/>
        <v>350</v>
      </c>
      <c r="S150" s="27">
        <v>350</v>
      </c>
      <c r="T150" s="27"/>
      <c r="U150" s="27"/>
      <c r="V150" s="27"/>
      <c r="W150" s="22">
        <f t="shared" si="11"/>
        <v>5</v>
      </c>
      <c r="X150" s="54">
        <v>5</v>
      </c>
      <c r="Y150" s="26"/>
      <c r="Z150" s="26"/>
      <c r="AA150" s="40">
        <v>44818</v>
      </c>
      <c r="AB150" s="34"/>
      <c r="AC150" s="34" t="s">
        <v>2143</v>
      </c>
      <c r="AD150" s="25" t="s">
        <v>8</v>
      </c>
    </row>
    <row r="151" spans="1:30" ht="47.25" hidden="1" x14ac:dyDescent="0.25">
      <c r="A151" t="s">
        <v>2951</v>
      </c>
      <c r="B151" t="s">
        <v>1092</v>
      </c>
      <c r="C151" s="17">
        <f>+SUBTOTAL(3,$F$8:F151)</f>
        <v>45</v>
      </c>
      <c r="D151" s="24" t="s">
        <v>174</v>
      </c>
      <c r="E151" s="25" t="s">
        <v>177</v>
      </c>
      <c r="F151" s="52" t="s">
        <v>1358</v>
      </c>
      <c r="G151" s="23" t="s">
        <v>204</v>
      </c>
      <c r="H151" s="19" t="str">
        <f t="shared" si="12"/>
        <v>"WUNDERKINDS-BILIMDON KICHKINATOYLAR" НТМ Болалар боғчаси ташкил этиш</v>
      </c>
      <c r="I151" s="23"/>
      <c r="J151" s="25" t="s">
        <v>24</v>
      </c>
      <c r="K151" s="25" t="s">
        <v>529</v>
      </c>
      <c r="L151" s="18"/>
      <c r="M151" s="18"/>
      <c r="N151" s="20"/>
      <c r="O151" s="20"/>
      <c r="P151" s="20"/>
      <c r="Q151" s="20"/>
      <c r="R151" s="21">
        <f t="shared" si="13"/>
        <v>3086</v>
      </c>
      <c r="S151" s="27">
        <v>886</v>
      </c>
      <c r="T151" s="27">
        <v>2200</v>
      </c>
      <c r="U151" s="27"/>
      <c r="V151" s="27"/>
      <c r="W151" s="22">
        <f t="shared" si="11"/>
        <v>14</v>
      </c>
      <c r="X151" s="27">
        <v>14</v>
      </c>
      <c r="Y151" s="26"/>
      <c r="Z151" s="26"/>
      <c r="AA151" s="40">
        <v>44740</v>
      </c>
      <c r="AB151" s="34"/>
      <c r="AC151" s="34" t="s">
        <v>2201</v>
      </c>
      <c r="AD151" s="25" t="s">
        <v>26</v>
      </c>
    </row>
    <row r="152" spans="1:30" ht="31.5" hidden="1" x14ac:dyDescent="0.25">
      <c r="A152" t="s">
        <v>2952</v>
      </c>
      <c r="B152" t="s">
        <v>1092</v>
      </c>
      <c r="C152" s="17">
        <f>+SUBTOTAL(3,$F$8:F152)</f>
        <v>45</v>
      </c>
      <c r="D152" s="24" t="s">
        <v>174</v>
      </c>
      <c r="E152" s="25" t="s">
        <v>177</v>
      </c>
      <c r="F152" s="52" t="s">
        <v>1359</v>
      </c>
      <c r="G152" s="23" t="s">
        <v>137</v>
      </c>
      <c r="H152" s="19" t="str">
        <f t="shared" si="12"/>
        <v>"BESHTUTLIK CHORVADORLAR" ФХ Чорвачилик фаолиятини кенгайтириш</v>
      </c>
      <c r="I152" s="23"/>
      <c r="J152" s="25" t="s">
        <v>23</v>
      </c>
      <c r="K152" s="25" t="s">
        <v>42</v>
      </c>
      <c r="L152" s="18"/>
      <c r="M152" s="18"/>
      <c r="N152" s="20"/>
      <c r="O152" s="20"/>
      <c r="P152" s="20"/>
      <c r="Q152" s="20"/>
      <c r="R152" s="21">
        <f t="shared" si="13"/>
        <v>800</v>
      </c>
      <c r="S152" s="27">
        <v>500</v>
      </c>
      <c r="T152" s="27">
        <v>300</v>
      </c>
      <c r="U152" s="27"/>
      <c r="V152" s="27"/>
      <c r="W152" s="22">
        <f t="shared" si="11"/>
        <v>3</v>
      </c>
      <c r="X152" s="27">
        <v>3</v>
      </c>
      <c r="Y152" s="26"/>
      <c r="Z152" s="26"/>
      <c r="AA152" s="40">
        <v>44741</v>
      </c>
      <c r="AB152" s="34"/>
      <c r="AC152" s="34" t="s">
        <v>2195</v>
      </c>
      <c r="AD152" s="25" t="s">
        <v>93</v>
      </c>
    </row>
    <row r="153" spans="1:30" ht="31.5" hidden="1" x14ac:dyDescent="0.25">
      <c r="A153" t="s">
        <v>2953</v>
      </c>
      <c r="B153" t="s">
        <v>1092</v>
      </c>
      <c r="C153" s="17">
        <f>+SUBTOTAL(3,$F$8:F153)</f>
        <v>45</v>
      </c>
      <c r="D153" s="24" t="s">
        <v>174</v>
      </c>
      <c r="E153" s="25" t="s">
        <v>177</v>
      </c>
      <c r="F153" s="52" t="s">
        <v>1360</v>
      </c>
      <c r="G153" s="23" t="s">
        <v>1216</v>
      </c>
      <c r="H153" s="19" t="str">
        <f t="shared" si="12"/>
        <v>"QARAXITOY SERVICES" ХК Умумий овқатланиш маскани ташкил этишйй</v>
      </c>
      <c r="I153" s="23"/>
      <c r="J153" s="25" t="s">
        <v>24</v>
      </c>
      <c r="K153" s="25" t="s">
        <v>531</v>
      </c>
      <c r="L153" s="18"/>
      <c r="M153" s="18"/>
      <c r="N153" s="20"/>
      <c r="O153" s="20"/>
      <c r="P153" s="20"/>
      <c r="Q153" s="20"/>
      <c r="R153" s="21">
        <f t="shared" si="13"/>
        <v>3000</v>
      </c>
      <c r="S153" s="27">
        <v>3000</v>
      </c>
      <c r="T153" s="27"/>
      <c r="U153" s="27"/>
      <c r="V153" s="27"/>
      <c r="W153" s="22">
        <f t="shared" si="11"/>
        <v>5</v>
      </c>
      <c r="X153" s="27">
        <v>5</v>
      </c>
      <c r="Y153" s="26"/>
      <c r="Z153" s="26"/>
      <c r="AA153" s="40">
        <v>44740</v>
      </c>
      <c r="AB153" s="34"/>
      <c r="AC153" s="34" t="s">
        <v>2202</v>
      </c>
      <c r="AD153" s="25" t="s">
        <v>21</v>
      </c>
    </row>
    <row r="154" spans="1:30" ht="31.5" hidden="1" x14ac:dyDescent="0.25">
      <c r="A154" t="s">
        <v>2954</v>
      </c>
      <c r="B154" t="s">
        <v>1092</v>
      </c>
      <c r="C154" s="17">
        <f>+SUBTOTAL(3,$F$8:F154)</f>
        <v>45</v>
      </c>
      <c r="D154" s="24" t="s">
        <v>174</v>
      </c>
      <c r="E154" s="25" t="s">
        <v>177</v>
      </c>
      <c r="F154" s="52" t="s">
        <v>1599</v>
      </c>
      <c r="G154" s="23" t="s">
        <v>1600</v>
      </c>
      <c r="H154" s="19" t="str">
        <f t="shared" si="12"/>
        <v>ALPOMISH SARA TOSHLARI MCHJ Бетон плита маҳсулотлари ишлаб чиқариш</v>
      </c>
      <c r="I154" s="23"/>
      <c r="J154" s="25" t="s">
        <v>20</v>
      </c>
      <c r="K154" s="25" t="s">
        <v>527</v>
      </c>
      <c r="L154" s="18"/>
      <c r="M154" s="18"/>
      <c r="N154" s="20"/>
      <c r="O154" s="20"/>
      <c r="P154" s="20"/>
      <c r="Q154" s="20"/>
      <c r="R154" s="21">
        <f t="shared" si="13"/>
        <v>4000</v>
      </c>
      <c r="S154" s="27">
        <v>2000</v>
      </c>
      <c r="T154" s="27">
        <v>2000</v>
      </c>
      <c r="U154" s="27"/>
      <c r="V154" s="27"/>
      <c r="W154" s="22">
        <f t="shared" ref="W154:W185" si="14">+X154+Y154+Z154</f>
        <v>5</v>
      </c>
      <c r="X154" s="27">
        <v>5</v>
      </c>
      <c r="Y154" s="26"/>
      <c r="Z154" s="26"/>
      <c r="AA154" s="40">
        <v>44827</v>
      </c>
      <c r="AB154" s="34"/>
      <c r="AC154" s="34" t="s">
        <v>2274</v>
      </c>
      <c r="AD154" s="25" t="s">
        <v>26</v>
      </c>
    </row>
    <row r="155" spans="1:30" ht="31.5" hidden="1" x14ac:dyDescent="0.25">
      <c r="A155" t="s">
        <v>2955</v>
      </c>
      <c r="B155" t="s">
        <v>1092</v>
      </c>
      <c r="C155" s="17">
        <f>+SUBTOTAL(3,$F$8:F155)</f>
        <v>45</v>
      </c>
      <c r="D155" s="24" t="s">
        <v>174</v>
      </c>
      <c r="E155" s="25" t="s">
        <v>177</v>
      </c>
      <c r="F155" s="52" t="s">
        <v>1601</v>
      </c>
      <c r="G155" s="23" t="s">
        <v>1452</v>
      </c>
      <c r="H155" s="19" t="str">
        <f t="shared" si="12"/>
        <v>ZAYNIDDINOV RAVSHAN Ф/Х Чорвачиилкни ривожлантириш</v>
      </c>
      <c r="I155" s="23"/>
      <c r="J155" s="25" t="s">
        <v>23</v>
      </c>
      <c r="K155" s="25" t="s">
        <v>42</v>
      </c>
      <c r="L155" s="18"/>
      <c r="M155" s="18"/>
      <c r="N155" s="20"/>
      <c r="O155" s="20"/>
      <c r="P155" s="20"/>
      <c r="Q155" s="20"/>
      <c r="R155" s="21">
        <f t="shared" si="13"/>
        <v>4483</v>
      </c>
      <c r="S155" s="27">
        <v>2000</v>
      </c>
      <c r="T155" s="27">
        <v>2483</v>
      </c>
      <c r="U155" s="27"/>
      <c r="V155" s="27"/>
      <c r="W155" s="22">
        <f t="shared" si="14"/>
        <v>3</v>
      </c>
      <c r="X155" s="27">
        <v>3</v>
      </c>
      <c r="Y155" s="26"/>
      <c r="Z155" s="26"/>
      <c r="AA155" s="40">
        <v>44827</v>
      </c>
      <c r="AB155" s="34"/>
      <c r="AC155" s="34" t="s">
        <v>2253</v>
      </c>
      <c r="AD155" s="25" t="s">
        <v>21</v>
      </c>
    </row>
    <row r="156" spans="1:30" ht="31.5" hidden="1" x14ac:dyDescent="0.25">
      <c r="A156" t="s">
        <v>2956</v>
      </c>
      <c r="B156" t="s">
        <v>1092</v>
      </c>
      <c r="C156" s="17">
        <f>+SUBTOTAL(3,$F$8:F156)</f>
        <v>45</v>
      </c>
      <c r="D156" s="24" t="s">
        <v>174</v>
      </c>
      <c r="E156" s="25" t="s">
        <v>177</v>
      </c>
      <c r="F156" s="52" t="s">
        <v>1602</v>
      </c>
      <c r="G156" s="23" t="s">
        <v>1603</v>
      </c>
      <c r="H156" s="19" t="str">
        <f t="shared" si="12"/>
        <v>TINCHLIKXO'JA -BBB MCHJ АСГКШ ташкил этиш</v>
      </c>
      <c r="I156" s="23"/>
      <c r="J156" s="25" t="s">
        <v>24</v>
      </c>
      <c r="K156" s="25" t="s">
        <v>111</v>
      </c>
      <c r="L156" s="18"/>
      <c r="M156" s="18"/>
      <c r="N156" s="20"/>
      <c r="O156" s="20"/>
      <c r="P156" s="20"/>
      <c r="Q156" s="20"/>
      <c r="R156" s="21">
        <f t="shared" si="13"/>
        <v>7051.8195999999998</v>
      </c>
      <c r="S156" s="27">
        <v>4928</v>
      </c>
      <c r="T156" s="27"/>
      <c r="U156" s="27">
        <v>187.6</v>
      </c>
      <c r="V156" s="27"/>
      <c r="W156" s="22">
        <f t="shared" si="14"/>
        <v>11</v>
      </c>
      <c r="X156" s="27">
        <v>11</v>
      </c>
      <c r="Y156" s="26"/>
      <c r="Z156" s="26"/>
      <c r="AA156" s="40">
        <v>44827</v>
      </c>
      <c r="AB156" s="34"/>
      <c r="AC156" s="34" t="s">
        <v>2147</v>
      </c>
      <c r="AD156" s="25" t="s">
        <v>1082</v>
      </c>
    </row>
    <row r="157" spans="1:30" ht="31.5" hidden="1" x14ac:dyDescent="0.25">
      <c r="A157" t="s">
        <v>2957</v>
      </c>
      <c r="B157" t="s">
        <v>1092</v>
      </c>
      <c r="C157" s="17">
        <f>+SUBTOTAL(3,$F$8:F157)</f>
        <v>45</v>
      </c>
      <c r="D157" s="24" t="s">
        <v>174</v>
      </c>
      <c r="E157" s="25" t="s">
        <v>177</v>
      </c>
      <c r="F157" s="52" t="s">
        <v>1605</v>
      </c>
      <c r="G157" s="23" t="s">
        <v>1295</v>
      </c>
      <c r="H157" s="19" t="str">
        <f t="shared" si="12"/>
        <v>MIRISHKOR SPORT MAJMUASI XK Савдо ва маиший хизмат кўрсатиш ташкил этиш</v>
      </c>
      <c r="I157" s="23"/>
      <c r="J157" s="25" t="s">
        <v>24</v>
      </c>
      <c r="K157" s="25" t="s">
        <v>155</v>
      </c>
      <c r="L157" s="18"/>
      <c r="M157" s="18"/>
      <c r="N157" s="20"/>
      <c r="O157" s="20"/>
      <c r="P157" s="20"/>
      <c r="Q157" s="20"/>
      <c r="R157" s="21">
        <f t="shared" si="13"/>
        <v>500</v>
      </c>
      <c r="S157" s="27">
        <v>500</v>
      </c>
      <c r="T157" s="27"/>
      <c r="U157" s="27"/>
      <c r="V157" s="27"/>
      <c r="W157" s="22">
        <f t="shared" si="14"/>
        <v>4</v>
      </c>
      <c r="X157" s="27">
        <v>4</v>
      </c>
      <c r="Y157" s="26"/>
      <c r="Z157" s="26"/>
      <c r="AA157" s="40">
        <v>44833</v>
      </c>
      <c r="AB157" s="34"/>
      <c r="AC157" s="34" t="s">
        <v>2177</v>
      </c>
      <c r="AD157" s="25" t="s">
        <v>1606</v>
      </c>
    </row>
    <row r="158" spans="1:30" ht="47.25" hidden="1" x14ac:dyDescent="0.25">
      <c r="A158" t="s">
        <v>2958</v>
      </c>
      <c r="B158" t="s">
        <v>1092</v>
      </c>
      <c r="C158" s="17">
        <f>+SUBTOTAL(3,$F$8:F158)</f>
        <v>45</v>
      </c>
      <c r="D158" s="24" t="s">
        <v>174</v>
      </c>
      <c r="E158" s="25" t="s">
        <v>177</v>
      </c>
      <c r="F158" s="52" t="s">
        <v>1607</v>
      </c>
      <c r="G158" s="23" t="s">
        <v>1608</v>
      </c>
      <c r="H158" s="19" t="str">
        <f t="shared" si="12"/>
        <v>ZUXRIDDIN SAM MEGA SERVIS OK Авто тех хизмат ташкил этиш</v>
      </c>
      <c r="I158" s="23"/>
      <c r="J158" s="25" t="s">
        <v>24</v>
      </c>
      <c r="K158" s="25" t="s">
        <v>525</v>
      </c>
      <c r="L158" s="18"/>
      <c r="M158" s="18"/>
      <c r="N158" s="20"/>
      <c r="O158" s="20"/>
      <c r="P158" s="20"/>
      <c r="Q158" s="20"/>
      <c r="R158" s="21">
        <f t="shared" si="13"/>
        <v>300</v>
      </c>
      <c r="S158" s="27">
        <v>200</v>
      </c>
      <c r="T158" s="27">
        <v>100</v>
      </c>
      <c r="U158" s="27"/>
      <c r="V158" s="27"/>
      <c r="W158" s="22">
        <f t="shared" si="14"/>
        <v>5</v>
      </c>
      <c r="X158" s="27">
        <v>5</v>
      </c>
      <c r="Y158" s="26"/>
      <c r="Z158" s="26"/>
      <c r="AA158" s="40">
        <v>44833</v>
      </c>
      <c r="AB158" s="34"/>
      <c r="AC158" s="34" t="s">
        <v>2149</v>
      </c>
      <c r="AD158" s="25" t="s">
        <v>1609</v>
      </c>
    </row>
    <row r="159" spans="1:30" ht="31.5" hidden="1" x14ac:dyDescent="0.25">
      <c r="A159" t="s">
        <v>2959</v>
      </c>
      <c r="B159" t="s">
        <v>1092</v>
      </c>
      <c r="C159" s="17">
        <f>+SUBTOTAL(3,$F$8:F159)</f>
        <v>45</v>
      </c>
      <c r="D159" s="24" t="s">
        <v>174</v>
      </c>
      <c r="E159" s="25" t="s">
        <v>177</v>
      </c>
      <c r="F159" s="52" t="s">
        <v>1610</v>
      </c>
      <c r="G159" s="23" t="s">
        <v>1611</v>
      </c>
      <c r="H159" s="19" t="str">
        <f t="shared" si="12"/>
        <v>ABBOS ISHTIXON SERVIS MCHJ Миллий либослар тикиш хизмати ташкил этиш</v>
      </c>
      <c r="I159" s="23"/>
      <c r="J159" s="25" t="s">
        <v>517</v>
      </c>
      <c r="K159" s="25" t="s">
        <v>40</v>
      </c>
      <c r="L159" s="18"/>
      <c r="M159" s="18"/>
      <c r="N159" s="20"/>
      <c r="O159" s="20"/>
      <c r="P159" s="20"/>
      <c r="Q159" s="20"/>
      <c r="R159" s="21">
        <f t="shared" si="13"/>
        <v>300</v>
      </c>
      <c r="S159" s="27">
        <v>300</v>
      </c>
      <c r="T159" s="27"/>
      <c r="U159" s="27"/>
      <c r="V159" s="27"/>
      <c r="W159" s="22">
        <f t="shared" si="14"/>
        <v>8</v>
      </c>
      <c r="X159" s="27">
        <v>8</v>
      </c>
      <c r="Y159" s="26"/>
      <c r="Z159" s="26"/>
      <c r="AA159" s="40">
        <v>44833</v>
      </c>
      <c r="AB159" s="34"/>
      <c r="AC159" s="34" t="s">
        <v>2173</v>
      </c>
      <c r="AD159" s="25" t="s">
        <v>1612</v>
      </c>
    </row>
    <row r="160" spans="1:30" ht="31.5" hidden="1" x14ac:dyDescent="0.25">
      <c r="A160" t="s">
        <v>2960</v>
      </c>
      <c r="B160" t="s">
        <v>1092</v>
      </c>
      <c r="C160" s="17">
        <f>+SUBTOTAL(3,$F$8:F160)</f>
        <v>45</v>
      </c>
      <c r="D160" s="24" t="s">
        <v>174</v>
      </c>
      <c r="E160" s="25" t="s">
        <v>177</v>
      </c>
      <c r="F160" s="52" t="s">
        <v>1613</v>
      </c>
      <c r="G160" s="23" t="s">
        <v>1614</v>
      </c>
      <c r="H160" s="19" t="str">
        <f t="shared" si="12"/>
        <v>UMID-BAXT OK МТТ МТТ очиш ва уқув маркази ташкил этиш</v>
      </c>
      <c r="I160" s="23"/>
      <c r="J160" s="25" t="s">
        <v>24</v>
      </c>
      <c r="K160" s="25" t="s">
        <v>529</v>
      </c>
      <c r="L160" s="18"/>
      <c r="M160" s="18"/>
      <c r="N160" s="20"/>
      <c r="O160" s="20"/>
      <c r="P160" s="20"/>
      <c r="Q160" s="20"/>
      <c r="R160" s="21">
        <f t="shared" si="13"/>
        <v>300</v>
      </c>
      <c r="S160" s="27">
        <v>300</v>
      </c>
      <c r="T160" s="27"/>
      <c r="U160" s="27"/>
      <c r="V160" s="27"/>
      <c r="W160" s="22">
        <f t="shared" si="14"/>
        <v>12</v>
      </c>
      <c r="X160" s="27">
        <v>12</v>
      </c>
      <c r="Y160" s="26"/>
      <c r="Z160" s="26"/>
      <c r="AA160" s="40">
        <v>44833</v>
      </c>
      <c r="AB160" s="34"/>
      <c r="AC160" s="34" t="s">
        <v>2278</v>
      </c>
      <c r="AD160" s="25" t="s">
        <v>1606</v>
      </c>
    </row>
    <row r="161" spans="1:31" ht="31.5" hidden="1" x14ac:dyDescent="0.25">
      <c r="A161" t="s">
        <v>2961</v>
      </c>
      <c r="B161" t="s">
        <v>1092</v>
      </c>
      <c r="C161" s="17">
        <f>+SUBTOTAL(3,$F$8:F161)</f>
        <v>45</v>
      </c>
      <c r="D161" s="24" t="s">
        <v>174</v>
      </c>
      <c r="E161" s="25" t="s">
        <v>177</v>
      </c>
      <c r="F161" s="52" t="s">
        <v>1615</v>
      </c>
      <c r="G161" s="23" t="s">
        <v>170</v>
      </c>
      <c r="H161" s="19" t="str">
        <f t="shared" si="12"/>
        <v>FARXOD GOLD GRANDS OK Савдо дукони ташкил этиш</v>
      </c>
      <c r="I161" s="23"/>
      <c r="J161" s="25" t="s">
        <v>24</v>
      </c>
      <c r="K161" s="25" t="s">
        <v>155</v>
      </c>
      <c r="L161" s="18"/>
      <c r="M161" s="18"/>
      <c r="N161" s="20"/>
      <c r="O161" s="20"/>
      <c r="P161" s="20"/>
      <c r="Q161" s="20"/>
      <c r="R161" s="21">
        <f t="shared" si="13"/>
        <v>20000</v>
      </c>
      <c r="S161" s="27">
        <v>20000</v>
      </c>
      <c r="T161" s="27"/>
      <c r="U161" s="27"/>
      <c r="V161" s="27"/>
      <c r="W161" s="22">
        <f t="shared" si="14"/>
        <v>15</v>
      </c>
      <c r="X161" s="27">
        <v>15</v>
      </c>
      <c r="Y161" s="26"/>
      <c r="Z161" s="26"/>
      <c r="AA161" s="40">
        <v>44832</v>
      </c>
      <c r="AB161" s="34"/>
      <c r="AC161" s="34" t="s">
        <v>2180</v>
      </c>
      <c r="AD161" s="25" t="s">
        <v>1616</v>
      </c>
    </row>
    <row r="162" spans="1:31" ht="31.5" hidden="1" x14ac:dyDescent="0.25">
      <c r="A162" t="s">
        <v>2962</v>
      </c>
      <c r="B162" t="s">
        <v>1092</v>
      </c>
      <c r="C162" s="17">
        <f>+SUBTOTAL(3,$F$8:F162)</f>
        <v>45</v>
      </c>
      <c r="D162" s="24" t="s">
        <v>174</v>
      </c>
      <c r="E162" s="25" t="s">
        <v>177</v>
      </c>
      <c r="F162" s="52" t="s">
        <v>1617</v>
      </c>
      <c r="G162" s="23" t="s">
        <v>1618</v>
      </c>
      <c r="H162" s="19" t="str">
        <f t="shared" si="12"/>
        <v>MEGA STAR ISHTIXON-2 УК Буёқлар ва лаклар ишлаб чиқриш</v>
      </c>
      <c r="I162" s="23"/>
      <c r="J162" s="25" t="s">
        <v>517</v>
      </c>
      <c r="K162" s="25" t="s">
        <v>527</v>
      </c>
      <c r="L162" s="18"/>
      <c r="M162" s="18"/>
      <c r="N162" s="20"/>
      <c r="O162" s="20"/>
      <c r="P162" s="20"/>
      <c r="Q162" s="20"/>
      <c r="R162" s="21">
        <f t="shared" si="13"/>
        <v>6000</v>
      </c>
      <c r="S162" s="27">
        <v>6000</v>
      </c>
      <c r="T162" s="27"/>
      <c r="U162" s="27"/>
      <c r="V162" s="27"/>
      <c r="W162" s="22">
        <f t="shared" si="14"/>
        <v>10</v>
      </c>
      <c r="X162" s="27">
        <v>10</v>
      </c>
      <c r="Y162" s="26"/>
      <c r="Z162" s="26"/>
      <c r="AA162" s="40">
        <v>44832</v>
      </c>
      <c r="AB162" s="34"/>
      <c r="AC162" s="34" t="s">
        <v>2171</v>
      </c>
      <c r="AD162" s="25" t="s">
        <v>1619</v>
      </c>
    </row>
    <row r="163" spans="1:31" ht="31.5" hidden="1" x14ac:dyDescent="0.25">
      <c r="A163" t="s">
        <v>2963</v>
      </c>
      <c r="B163" t="s">
        <v>1092</v>
      </c>
      <c r="C163" s="17">
        <f>+SUBTOTAL(3,$F$8:F163)</f>
        <v>45</v>
      </c>
      <c r="D163" s="24" t="s">
        <v>174</v>
      </c>
      <c r="E163" s="25" t="s">
        <v>177</v>
      </c>
      <c r="F163" s="52" t="s">
        <v>1620</v>
      </c>
      <c r="G163" s="23" t="s">
        <v>99</v>
      </c>
      <c r="H163" s="19" t="str">
        <f t="shared" si="12"/>
        <v>XALQABOD TIKUVCHI QIZLARI ICHK Тикувчилик ташкил этиш</v>
      </c>
      <c r="I163" s="23"/>
      <c r="J163" s="25" t="s">
        <v>517</v>
      </c>
      <c r="K163" s="25" t="s">
        <v>40</v>
      </c>
      <c r="L163" s="18"/>
      <c r="M163" s="18"/>
      <c r="N163" s="20"/>
      <c r="O163" s="20"/>
      <c r="P163" s="20"/>
      <c r="Q163" s="20"/>
      <c r="R163" s="21">
        <f t="shared" si="13"/>
        <v>500</v>
      </c>
      <c r="S163" s="27">
        <v>500</v>
      </c>
      <c r="T163" s="27"/>
      <c r="U163" s="27"/>
      <c r="V163" s="27"/>
      <c r="W163" s="22">
        <f t="shared" si="14"/>
        <v>20</v>
      </c>
      <c r="X163" s="27">
        <v>20</v>
      </c>
      <c r="Y163" s="26"/>
      <c r="Z163" s="26"/>
      <c r="AA163" s="40">
        <v>44832</v>
      </c>
      <c r="AB163" s="34"/>
      <c r="AC163" s="34" t="s">
        <v>2141</v>
      </c>
      <c r="AD163" s="25" t="s">
        <v>1619</v>
      </c>
    </row>
    <row r="164" spans="1:31" ht="31.5" hidden="1" x14ac:dyDescent="0.25">
      <c r="A164" t="s">
        <v>2964</v>
      </c>
      <c r="B164" t="s">
        <v>1092</v>
      </c>
      <c r="C164" s="17">
        <f>+SUBTOTAL(3,$F$8:F164)</f>
        <v>45</v>
      </c>
      <c r="D164" s="24" t="s">
        <v>174</v>
      </c>
      <c r="E164" s="25" t="s">
        <v>177</v>
      </c>
      <c r="F164" s="52" t="s">
        <v>1621</v>
      </c>
      <c r="G164" s="23" t="s">
        <v>99</v>
      </c>
      <c r="H164" s="19" t="str">
        <f t="shared" si="12"/>
        <v>SHAYXLAR TIKUVCHILARI ICHK Тикувчилик ташкил этиш</v>
      </c>
      <c r="I164" s="23"/>
      <c r="J164" s="25" t="s">
        <v>517</v>
      </c>
      <c r="K164" s="25" t="s">
        <v>40</v>
      </c>
      <c r="L164" s="18"/>
      <c r="M164" s="18"/>
      <c r="N164" s="20"/>
      <c r="O164" s="20"/>
      <c r="P164" s="20"/>
      <c r="Q164" s="20"/>
      <c r="R164" s="21">
        <f t="shared" si="13"/>
        <v>300</v>
      </c>
      <c r="S164" s="27">
        <v>300</v>
      </c>
      <c r="T164" s="27"/>
      <c r="U164" s="27"/>
      <c r="V164" s="27"/>
      <c r="W164" s="22">
        <f t="shared" si="14"/>
        <v>15</v>
      </c>
      <c r="X164" s="27">
        <v>15</v>
      </c>
      <c r="Y164" s="26"/>
      <c r="Z164" s="26"/>
      <c r="AA164" s="40">
        <v>44832</v>
      </c>
      <c r="AB164" s="34"/>
      <c r="AC164" s="34" t="s">
        <v>2162</v>
      </c>
      <c r="AD164" s="25" t="s">
        <v>1619</v>
      </c>
    </row>
    <row r="165" spans="1:31" ht="31.5" hidden="1" x14ac:dyDescent="0.25">
      <c r="A165" t="s">
        <v>2965</v>
      </c>
      <c r="B165" t="s">
        <v>1092</v>
      </c>
      <c r="C165" s="17">
        <f>+SUBTOTAL(3,$F$8:F165)</f>
        <v>45</v>
      </c>
      <c r="D165" s="24" t="s">
        <v>174</v>
      </c>
      <c r="E165" s="25" t="s">
        <v>177</v>
      </c>
      <c r="F165" s="52" t="s">
        <v>1622</v>
      </c>
      <c r="G165" s="23" t="s">
        <v>1623</v>
      </c>
      <c r="H165" s="19" t="str">
        <f t="shared" si="12"/>
        <v>SHAXZODBEK BUSINESS KLASS ХК Сутни қайта ишлаш қурт ишлаб чиқариш</v>
      </c>
      <c r="I165" s="23"/>
      <c r="J165" s="25" t="s">
        <v>517</v>
      </c>
      <c r="K165" s="25" t="s">
        <v>526</v>
      </c>
      <c r="L165" s="18"/>
      <c r="M165" s="18"/>
      <c r="N165" s="20"/>
      <c r="O165" s="20"/>
      <c r="P165" s="20"/>
      <c r="Q165" s="20"/>
      <c r="R165" s="21">
        <f t="shared" si="13"/>
        <v>300</v>
      </c>
      <c r="S165" s="27">
        <v>300</v>
      </c>
      <c r="T165" s="27"/>
      <c r="U165" s="27"/>
      <c r="V165" s="27"/>
      <c r="W165" s="22">
        <f t="shared" si="14"/>
        <v>3</v>
      </c>
      <c r="X165" s="27">
        <v>3</v>
      </c>
      <c r="Y165" s="26"/>
      <c r="Z165" s="26"/>
      <c r="AA165" s="40">
        <v>44833</v>
      </c>
      <c r="AB165" s="34"/>
      <c r="AC165" s="34" t="s">
        <v>2264</v>
      </c>
      <c r="AD165" s="25" t="s">
        <v>1606</v>
      </c>
    </row>
    <row r="166" spans="1:31" ht="31.5" hidden="1" x14ac:dyDescent="0.25">
      <c r="A166" t="s">
        <v>2966</v>
      </c>
      <c r="B166" t="s">
        <v>1092</v>
      </c>
      <c r="C166" s="17">
        <f>+SUBTOTAL(3,$F$8:F166)</f>
        <v>45</v>
      </c>
      <c r="D166" s="24" t="s">
        <v>174</v>
      </c>
      <c r="E166" s="25" t="s">
        <v>177</v>
      </c>
      <c r="F166" s="52" t="s">
        <v>1624</v>
      </c>
      <c r="G166" s="23" t="s">
        <v>110</v>
      </c>
      <c r="H166" s="19" t="str">
        <f t="shared" si="12"/>
        <v>QO‘RLI GRAND BIZNES MCHJ Узумчиликни ривожлантириш</v>
      </c>
      <c r="I166" s="23"/>
      <c r="J166" s="25" t="s">
        <v>23</v>
      </c>
      <c r="K166" s="25" t="s">
        <v>74</v>
      </c>
      <c r="L166" s="18"/>
      <c r="M166" s="18"/>
      <c r="N166" s="20"/>
      <c r="O166" s="20"/>
      <c r="P166" s="20"/>
      <c r="Q166" s="20"/>
      <c r="R166" s="21">
        <f t="shared" si="13"/>
        <v>1000</v>
      </c>
      <c r="S166" s="27">
        <v>1000</v>
      </c>
      <c r="T166" s="27"/>
      <c r="U166" s="27"/>
      <c r="V166" s="27"/>
      <c r="W166" s="22">
        <f t="shared" si="14"/>
        <v>5</v>
      </c>
      <c r="X166" s="27">
        <v>5</v>
      </c>
      <c r="Y166" s="26"/>
      <c r="Z166" s="26"/>
      <c r="AA166" s="40">
        <v>44833</v>
      </c>
      <c r="AB166" s="34"/>
      <c r="AC166" s="34" t="s">
        <v>2265</v>
      </c>
      <c r="AD166" s="25" t="s">
        <v>1450</v>
      </c>
    </row>
    <row r="167" spans="1:31" ht="31.5" hidden="1" x14ac:dyDescent="0.25">
      <c r="A167" t="s">
        <v>2967</v>
      </c>
      <c r="B167" t="s">
        <v>1092</v>
      </c>
      <c r="C167" s="17">
        <f>+SUBTOTAL(3,$F$8:F167)</f>
        <v>45</v>
      </c>
      <c r="D167" s="24" t="s">
        <v>174</v>
      </c>
      <c r="E167" s="25" t="s">
        <v>177</v>
      </c>
      <c r="F167" s="52" t="s">
        <v>1625</v>
      </c>
      <c r="G167" s="23" t="s">
        <v>110</v>
      </c>
      <c r="H167" s="19" t="str">
        <f t="shared" si="12"/>
        <v>YANGI MAKON MUJIZALARI ICHK Узумчиликни ривожлантириш</v>
      </c>
      <c r="I167" s="23"/>
      <c r="J167" s="25" t="s">
        <v>23</v>
      </c>
      <c r="K167" s="25" t="s">
        <v>74</v>
      </c>
      <c r="L167" s="18"/>
      <c r="M167" s="18"/>
      <c r="N167" s="20"/>
      <c r="O167" s="20"/>
      <c r="P167" s="20"/>
      <c r="Q167" s="20"/>
      <c r="R167" s="21">
        <f t="shared" si="13"/>
        <v>16000</v>
      </c>
      <c r="S167" s="27">
        <v>16000</v>
      </c>
      <c r="T167" s="27"/>
      <c r="U167" s="27"/>
      <c r="V167" s="27"/>
      <c r="W167" s="22">
        <f t="shared" si="14"/>
        <v>73</v>
      </c>
      <c r="X167" s="27">
        <v>73</v>
      </c>
      <c r="Y167" s="26"/>
      <c r="Z167" s="26"/>
      <c r="AA167" s="40">
        <v>44833</v>
      </c>
      <c r="AB167" s="34"/>
      <c r="AC167" s="34" t="s">
        <v>2170</v>
      </c>
      <c r="AD167" s="25" t="s">
        <v>1619</v>
      </c>
    </row>
    <row r="168" spans="1:31" ht="31.5" hidden="1" x14ac:dyDescent="0.25">
      <c r="A168" t="s">
        <v>2968</v>
      </c>
      <c r="B168" t="s">
        <v>1092</v>
      </c>
      <c r="C168" s="17">
        <f>+SUBTOTAL(3,$F$8:F168)</f>
        <v>45</v>
      </c>
      <c r="D168" s="24" t="s">
        <v>174</v>
      </c>
      <c r="E168" s="25" t="s">
        <v>177</v>
      </c>
      <c r="F168" s="52" t="s">
        <v>1626</v>
      </c>
      <c r="G168" s="23" t="s">
        <v>110</v>
      </c>
      <c r="H168" s="19" t="str">
        <f t="shared" si="12"/>
        <v>D"YANGIMAKON DALASI KLASTER" MCHJ Узумчиликни ривожлантириш</v>
      </c>
      <c r="I168" s="23"/>
      <c r="J168" s="25" t="s">
        <v>23</v>
      </c>
      <c r="K168" s="25" t="s">
        <v>74</v>
      </c>
      <c r="L168" s="18"/>
      <c r="M168" s="18"/>
      <c r="N168" s="20"/>
      <c r="O168" s="20"/>
      <c r="P168" s="20"/>
      <c r="Q168" s="20"/>
      <c r="R168" s="21">
        <f t="shared" ref="R168:R189" si="15">+S168+T168+U168*11.321+V168*11.321</f>
        <v>14000</v>
      </c>
      <c r="S168" s="27">
        <v>14000</v>
      </c>
      <c r="T168" s="27"/>
      <c r="U168" s="27"/>
      <c r="V168" s="27"/>
      <c r="W168" s="22">
        <f t="shared" si="14"/>
        <v>27</v>
      </c>
      <c r="X168" s="27">
        <v>27</v>
      </c>
      <c r="Y168" s="26"/>
      <c r="Z168" s="26"/>
      <c r="AA168" s="40">
        <v>44833</v>
      </c>
      <c r="AB168" s="34"/>
      <c r="AC168" s="34" t="s">
        <v>2160</v>
      </c>
      <c r="AD168" s="25" t="s">
        <v>1449</v>
      </c>
    </row>
    <row r="169" spans="1:31" ht="31.5" hidden="1" x14ac:dyDescent="0.25">
      <c r="A169" t="s">
        <v>2969</v>
      </c>
      <c r="B169" t="s">
        <v>1092</v>
      </c>
      <c r="C169" s="17">
        <f>+SUBTOTAL(3,$F$8:F169)</f>
        <v>45</v>
      </c>
      <c r="D169" s="24" t="s">
        <v>174</v>
      </c>
      <c r="E169" s="25" t="s">
        <v>177</v>
      </c>
      <c r="F169" s="52" t="s">
        <v>1627</v>
      </c>
      <c r="G169" s="23" t="s">
        <v>110</v>
      </c>
      <c r="H169" s="19" t="str">
        <f t="shared" si="12"/>
        <v>YOUTH FOOTBALL CLUB MCHJ Узумчиликни ривожлантириш</v>
      </c>
      <c r="I169" s="23"/>
      <c r="J169" s="25" t="s">
        <v>23</v>
      </c>
      <c r="K169" s="25" t="s">
        <v>74</v>
      </c>
      <c r="L169" s="18"/>
      <c r="M169" s="18"/>
      <c r="N169" s="20"/>
      <c r="O169" s="20"/>
      <c r="P169" s="20"/>
      <c r="Q169" s="20"/>
      <c r="R169" s="21">
        <f t="shared" si="15"/>
        <v>1000</v>
      </c>
      <c r="S169" s="27">
        <v>1000</v>
      </c>
      <c r="T169" s="27"/>
      <c r="U169" s="27"/>
      <c r="V169" s="27"/>
      <c r="W169" s="22">
        <f t="shared" si="14"/>
        <v>5</v>
      </c>
      <c r="X169" s="27">
        <v>5</v>
      </c>
      <c r="Y169" s="26"/>
      <c r="Z169" s="26"/>
      <c r="AA169" s="40">
        <v>44833</v>
      </c>
      <c r="AB169" s="34"/>
      <c r="AC169" s="34" t="s">
        <v>2176</v>
      </c>
      <c r="AD169" s="25" t="s">
        <v>1606</v>
      </c>
    </row>
    <row r="170" spans="1:31" ht="31.5" hidden="1" x14ac:dyDescent="0.25">
      <c r="A170" t="s">
        <v>2970</v>
      </c>
      <c r="B170" t="s">
        <v>1092</v>
      </c>
      <c r="C170" s="17">
        <f>+SUBTOTAL(3,$F$8:F170)</f>
        <v>45</v>
      </c>
      <c r="D170" s="24" t="s">
        <v>174</v>
      </c>
      <c r="E170" s="25" t="s">
        <v>177</v>
      </c>
      <c r="F170" s="52" t="s">
        <v>1628</v>
      </c>
      <c r="G170" s="23" t="s">
        <v>152</v>
      </c>
      <c r="H170" s="19" t="str">
        <f t="shared" si="12"/>
        <v>RUSTAM ISLOM FARM MEDICAL MCHJ Тиббий клиника ташкил этиш</v>
      </c>
      <c r="I170" s="23"/>
      <c r="J170" s="25" t="s">
        <v>24</v>
      </c>
      <c r="K170" s="25" t="s">
        <v>116</v>
      </c>
      <c r="L170" s="18"/>
      <c r="M170" s="18"/>
      <c r="N170" s="20"/>
      <c r="O170" s="20"/>
      <c r="P170" s="20"/>
      <c r="Q170" s="20"/>
      <c r="R170" s="21">
        <f t="shared" si="15"/>
        <v>5000</v>
      </c>
      <c r="S170" s="27">
        <v>4000</v>
      </c>
      <c r="T170" s="27">
        <v>1000</v>
      </c>
      <c r="U170" s="27"/>
      <c r="V170" s="27"/>
      <c r="W170" s="22">
        <f t="shared" si="14"/>
        <v>20</v>
      </c>
      <c r="X170" s="27">
        <v>20</v>
      </c>
      <c r="Y170" s="26"/>
      <c r="Z170" s="26"/>
      <c r="AA170" s="40">
        <v>44833</v>
      </c>
      <c r="AB170" s="34"/>
      <c r="AC170" s="34" t="s">
        <v>2142</v>
      </c>
      <c r="AD170" s="25" t="s">
        <v>1629</v>
      </c>
    </row>
    <row r="171" spans="1:31" ht="31.5" hidden="1" x14ac:dyDescent="0.25">
      <c r="A171" t="s">
        <v>2971</v>
      </c>
      <c r="B171" t="s">
        <v>1092</v>
      </c>
      <c r="C171" s="17">
        <f>+SUBTOTAL(3,$F$8:F171)</f>
        <v>45</v>
      </c>
      <c r="D171" s="24" t="s">
        <v>174</v>
      </c>
      <c r="E171" s="25" t="s">
        <v>177</v>
      </c>
      <c r="F171" s="52" t="s">
        <v>1630</v>
      </c>
      <c r="G171" s="23" t="s">
        <v>110</v>
      </c>
      <c r="H171" s="19" t="str">
        <f t="shared" si="12"/>
        <v>JAROSTI MO'JIZASI F/X Узумчиликни ривожлантириш</v>
      </c>
      <c r="I171" s="23"/>
      <c r="J171" s="25" t="s">
        <v>23</v>
      </c>
      <c r="K171" s="25" t="s">
        <v>74</v>
      </c>
      <c r="L171" s="18"/>
      <c r="M171" s="18"/>
      <c r="N171" s="20"/>
      <c r="O171" s="20"/>
      <c r="P171" s="20"/>
      <c r="Q171" s="20"/>
      <c r="R171" s="21">
        <f t="shared" si="15"/>
        <v>15000</v>
      </c>
      <c r="S171" s="27">
        <v>15000</v>
      </c>
      <c r="T171" s="27"/>
      <c r="U171" s="27"/>
      <c r="V171" s="27"/>
      <c r="W171" s="22">
        <f t="shared" si="14"/>
        <v>50</v>
      </c>
      <c r="X171" s="27">
        <v>50</v>
      </c>
      <c r="Y171" s="26"/>
      <c r="Z171" s="26"/>
      <c r="AA171" s="40">
        <v>44833</v>
      </c>
      <c r="AB171" s="34"/>
      <c r="AC171" s="34" t="s">
        <v>2249</v>
      </c>
      <c r="AD171" s="25" t="s">
        <v>1619</v>
      </c>
    </row>
    <row r="172" spans="1:31" ht="31.5" hidden="1" x14ac:dyDescent="0.25">
      <c r="A172" t="s">
        <v>3197</v>
      </c>
      <c r="B172" t="s">
        <v>1092</v>
      </c>
      <c r="C172" s="17">
        <f>+SUBTOTAL(3,$F$8:F172)</f>
        <v>45</v>
      </c>
      <c r="D172" s="24" t="s">
        <v>174</v>
      </c>
      <c r="E172" s="25" t="s">
        <v>177</v>
      </c>
      <c r="F172" s="52" t="s">
        <v>1719</v>
      </c>
      <c r="G172" s="23" t="s">
        <v>1720</v>
      </c>
      <c r="H172" s="19" t="str">
        <f t="shared" si="12"/>
        <v>"Ishtixon silk" МЧЖ Хом ипак ва ипак момиғи ишлаб чиқариш</v>
      </c>
      <c r="I172" s="23"/>
      <c r="J172" s="25" t="s">
        <v>20</v>
      </c>
      <c r="K172" s="25" t="s">
        <v>1721</v>
      </c>
      <c r="L172" s="18"/>
      <c r="M172" s="18"/>
      <c r="N172" s="20"/>
      <c r="O172" s="20"/>
      <c r="P172" s="20"/>
      <c r="Q172" s="20"/>
      <c r="R172" s="21">
        <f t="shared" si="15"/>
        <v>15000</v>
      </c>
      <c r="S172" s="27">
        <v>15000</v>
      </c>
      <c r="T172" s="27"/>
      <c r="U172" s="27"/>
      <c r="V172" s="27"/>
      <c r="W172" s="22">
        <f t="shared" si="14"/>
        <v>350</v>
      </c>
      <c r="X172" s="27">
        <v>50</v>
      </c>
      <c r="Y172" s="26">
        <v>300</v>
      </c>
      <c r="Z172" s="26"/>
      <c r="AA172" s="40">
        <v>44895</v>
      </c>
      <c r="AB172" s="34"/>
      <c r="AC172" s="34" t="s">
        <v>2250</v>
      </c>
      <c r="AD172" s="25" t="s">
        <v>8</v>
      </c>
    </row>
    <row r="173" spans="1:31" ht="47.25" hidden="1" x14ac:dyDescent="0.25">
      <c r="A173" t="s">
        <v>3429</v>
      </c>
      <c r="B173" t="s">
        <v>2128</v>
      </c>
      <c r="C173" s="17">
        <f>+SUBTOTAL(3,$F$8:F173)</f>
        <v>45</v>
      </c>
      <c r="D173" s="24" t="s">
        <v>174</v>
      </c>
      <c r="E173" s="25" t="s">
        <v>177</v>
      </c>
      <c r="F173" s="52" t="s">
        <v>1073</v>
      </c>
      <c r="G173" s="23" t="s">
        <v>495</v>
      </c>
      <c r="H173" s="19" t="str">
        <f t="shared" si="12"/>
        <v>"Asian Logistic Centre"МЧЖ   Қишлоқ хўжалиги махсулотларини йигиш, саралаш ва қайта ишлишни ташкил этиш</v>
      </c>
      <c r="I173" s="23"/>
      <c r="J173" s="25" t="s">
        <v>20</v>
      </c>
      <c r="K173" s="25" t="s">
        <v>526</v>
      </c>
      <c r="L173" s="18"/>
      <c r="M173" s="18"/>
      <c r="N173" s="20"/>
      <c r="O173" s="20"/>
      <c r="P173" s="20"/>
      <c r="Q173" s="20"/>
      <c r="R173" s="21">
        <f t="shared" si="15"/>
        <v>20000</v>
      </c>
      <c r="S173" s="27">
        <v>20000</v>
      </c>
      <c r="T173" s="27"/>
      <c r="U173" s="27"/>
      <c r="V173" s="27"/>
      <c r="W173" s="22">
        <f t="shared" si="14"/>
        <v>70</v>
      </c>
      <c r="X173" s="27">
        <v>15</v>
      </c>
      <c r="Y173" s="26">
        <v>55</v>
      </c>
      <c r="Z173" s="26"/>
      <c r="AA173" s="40">
        <v>44916</v>
      </c>
      <c r="AB173" s="34">
        <v>44915</v>
      </c>
      <c r="AC173" s="34" t="s">
        <v>3201</v>
      </c>
      <c r="AD173" s="25" t="s">
        <v>8</v>
      </c>
      <c r="AE173" t="s">
        <v>3416</v>
      </c>
    </row>
    <row r="174" spans="1:31" ht="31.5" hidden="1" x14ac:dyDescent="0.25">
      <c r="A174" t="s">
        <v>3430</v>
      </c>
      <c r="B174" t="s">
        <v>2128</v>
      </c>
      <c r="C174" s="17">
        <f>+SUBTOTAL(3,$F$8:F174)</f>
        <v>45</v>
      </c>
      <c r="D174" s="24" t="s">
        <v>174</v>
      </c>
      <c r="E174" s="25" t="s">
        <v>177</v>
      </c>
      <c r="F174" s="52" t="s">
        <v>1052</v>
      </c>
      <c r="G174" s="23" t="s">
        <v>481</v>
      </c>
      <c r="H174" s="19" t="str">
        <f t="shared" si="12"/>
        <v>"ASR FAYZ STROY"МЧЖ Гофра қувирлари ва мих ишлаб чиқариш</v>
      </c>
      <c r="I174" s="23"/>
      <c r="J174" s="25" t="s">
        <v>20</v>
      </c>
      <c r="K174" s="25" t="s">
        <v>552</v>
      </c>
      <c r="L174" s="18"/>
      <c r="M174" s="18"/>
      <c r="N174" s="20"/>
      <c r="O174" s="20"/>
      <c r="P174" s="20"/>
      <c r="Q174" s="20"/>
      <c r="R174" s="21">
        <f t="shared" si="15"/>
        <v>11000</v>
      </c>
      <c r="S174" s="54">
        <v>11000</v>
      </c>
      <c r="T174" s="27">
        <v>0</v>
      </c>
      <c r="U174" s="27">
        <v>0</v>
      </c>
      <c r="V174" s="27">
        <v>0</v>
      </c>
      <c r="W174" s="22">
        <f t="shared" si="14"/>
        <v>12</v>
      </c>
      <c r="X174" s="27">
        <v>12</v>
      </c>
      <c r="Y174" s="26">
        <v>0</v>
      </c>
      <c r="Z174" s="26">
        <v>0</v>
      </c>
      <c r="AA174" s="40">
        <v>44904</v>
      </c>
      <c r="AB174" s="34">
        <v>44896</v>
      </c>
      <c r="AC174" s="34" t="s">
        <v>2206</v>
      </c>
      <c r="AD174" s="25" t="s">
        <v>91</v>
      </c>
      <c r="AE174" t="s">
        <v>3416</v>
      </c>
    </row>
    <row r="175" spans="1:31" ht="47.25" hidden="1" x14ac:dyDescent="0.25">
      <c r="A175" t="s">
        <v>3431</v>
      </c>
      <c r="B175" t="s">
        <v>2128</v>
      </c>
      <c r="C175" s="17">
        <f>+SUBTOTAL(3,$F$8:F175)</f>
        <v>45</v>
      </c>
      <c r="D175" s="24" t="s">
        <v>174</v>
      </c>
      <c r="E175" s="25" t="s">
        <v>177</v>
      </c>
      <c r="F175" s="52" t="s">
        <v>969</v>
      </c>
      <c r="G175" s="23" t="s">
        <v>218</v>
      </c>
      <c r="H175" s="19" t="str">
        <f t="shared" si="12"/>
        <v>"NAVRO'Z NASHIDASI"OK Маданий маросим ўтказиш маскани ва кўп тармоқли хизмат кўрсатиш комплекси ташкил этиш</v>
      </c>
      <c r="I175" s="23"/>
      <c r="J175" s="25" t="s">
        <v>24</v>
      </c>
      <c r="K175" s="25" t="s">
        <v>539</v>
      </c>
      <c r="L175" s="18"/>
      <c r="M175" s="18"/>
      <c r="N175" s="20"/>
      <c r="O175" s="20"/>
      <c r="P175" s="20"/>
      <c r="Q175" s="20"/>
      <c r="R175" s="21">
        <f t="shared" si="15"/>
        <v>15000</v>
      </c>
      <c r="S175" s="27">
        <v>15000</v>
      </c>
      <c r="T175" s="27">
        <v>0</v>
      </c>
      <c r="U175" s="27">
        <v>0</v>
      </c>
      <c r="V175" s="27">
        <v>0</v>
      </c>
      <c r="W175" s="22">
        <f t="shared" si="14"/>
        <v>15</v>
      </c>
      <c r="X175" s="27">
        <v>5</v>
      </c>
      <c r="Y175" s="26">
        <v>10</v>
      </c>
      <c r="Z175" s="26">
        <v>0</v>
      </c>
      <c r="AA175" s="40">
        <v>44904</v>
      </c>
      <c r="AB175" s="34">
        <v>44896</v>
      </c>
      <c r="AC175" s="34" t="s">
        <v>2207</v>
      </c>
      <c r="AD175" s="25" t="s">
        <v>8</v>
      </c>
      <c r="AE175" t="s">
        <v>3416</v>
      </c>
    </row>
    <row r="176" spans="1:31" ht="31.5" hidden="1" x14ac:dyDescent="0.25">
      <c r="A176" t="s">
        <v>3432</v>
      </c>
      <c r="B176" t="s">
        <v>2128</v>
      </c>
      <c r="C176" s="17">
        <f>+SUBTOTAL(3,$F$8:F176)</f>
        <v>45</v>
      </c>
      <c r="D176" s="24" t="s">
        <v>174</v>
      </c>
      <c r="E176" s="25" t="s">
        <v>177</v>
      </c>
      <c r="F176" s="52" t="s">
        <v>667</v>
      </c>
      <c r="G176" s="23" t="s">
        <v>576</v>
      </c>
      <c r="H176" s="19" t="str">
        <f t="shared" si="12"/>
        <v>"TIKUVCHI E'ZOZA"МЧЖ Трикотаж маҳсулотлари ишлаб чикариш</v>
      </c>
      <c r="I176" s="23"/>
      <c r="J176" s="25" t="s">
        <v>20</v>
      </c>
      <c r="K176" s="25" t="s">
        <v>40</v>
      </c>
      <c r="L176" s="18"/>
      <c r="M176" s="18"/>
      <c r="N176" s="20"/>
      <c r="O176" s="20"/>
      <c r="P176" s="20"/>
      <c r="Q176" s="20"/>
      <c r="R176" s="21">
        <f t="shared" si="15"/>
        <v>4000</v>
      </c>
      <c r="S176" s="27">
        <v>4000</v>
      </c>
      <c r="T176" s="27">
        <v>0</v>
      </c>
      <c r="U176" s="27">
        <v>0</v>
      </c>
      <c r="V176" s="27">
        <v>0</v>
      </c>
      <c r="W176" s="22">
        <f t="shared" si="14"/>
        <v>60</v>
      </c>
      <c r="X176" s="27">
        <v>30</v>
      </c>
      <c r="Y176" s="26">
        <v>30</v>
      </c>
      <c r="Z176" s="26">
        <v>0</v>
      </c>
      <c r="AA176" s="40">
        <v>44907</v>
      </c>
      <c r="AB176" s="34">
        <v>44896</v>
      </c>
      <c r="AC176" s="34" t="s">
        <v>2208</v>
      </c>
      <c r="AD176" s="25" t="s">
        <v>8</v>
      </c>
      <c r="AE176" t="s">
        <v>3416</v>
      </c>
    </row>
    <row r="177" spans="1:31" ht="47.25" hidden="1" x14ac:dyDescent="0.25">
      <c r="A177" t="s">
        <v>3528</v>
      </c>
      <c r="B177" t="s">
        <v>2128</v>
      </c>
      <c r="C177" s="17">
        <f>+SUBTOTAL(3,$F$8:F177)</f>
        <v>45</v>
      </c>
      <c r="D177" s="24" t="s">
        <v>174</v>
      </c>
      <c r="E177" s="25" t="s">
        <v>177</v>
      </c>
      <c r="F177" s="52" t="s">
        <v>1777</v>
      </c>
      <c r="G177" s="23" t="s">
        <v>1778</v>
      </c>
      <c r="H177" s="19" t="str">
        <f t="shared" si="12"/>
        <v>"DEAL AND ACT TRADING" МЧЖ  Қишлоқ хўжалик маҳсулотлари қайта ишлашни ташкил этиш</v>
      </c>
      <c r="I177" s="23"/>
      <c r="J177" s="25" t="s">
        <v>20</v>
      </c>
      <c r="K177" s="25" t="s">
        <v>544</v>
      </c>
      <c r="L177" s="18"/>
      <c r="M177" s="18"/>
      <c r="N177" s="20"/>
      <c r="O177" s="20"/>
      <c r="P177" s="20"/>
      <c r="Q177" s="20"/>
      <c r="R177" s="21">
        <f t="shared" si="15"/>
        <v>10000</v>
      </c>
      <c r="S177" s="27">
        <v>10000</v>
      </c>
      <c r="T177" s="27"/>
      <c r="U177" s="27"/>
      <c r="V177" s="27"/>
      <c r="W177" s="22">
        <f t="shared" si="14"/>
        <v>12</v>
      </c>
      <c r="X177" s="27">
        <v>12</v>
      </c>
      <c r="Y177" s="26"/>
      <c r="Z177" s="26"/>
      <c r="AA177" s="40">
        <v>44909</v>
      </c>
      <c r="AB177" s="34">
        <v>44902</v>
      </c>
      <c r="AC177" s="34" t="s">
        <v>2239</v>
      </c>
      <c r="AD177" s="25" t="s">
        <v>8</v>
      </c>
      <c r="AE177" t="s">
        <v>3417</v>
      </c>
    </row>
    <row r="178" spans="1:31" ht="31.5" hidden="1" x14ac:dyDescent="0.25">
      <c r="A178" t="s">
        <v>3529</v>
      </c>
      <c r="B178" t="s">
        <v>2128</v>
      </c>
      <c r="C178" s="17">
        <f>+SUBTOTAL(3,$F$8:F178)</f>
        <v>45</v>
      </c>
      <c r="D178" s="24" t="s">
        <v>174</v>
      </c>
      <c r="E178" s="25" t="s">
        <v>177</v>
      </c>
      <c r="F178" s="52" t="s">
        <v>1808</v>
      </c>
      <c r="G178" s="23" t="s">
        <v>171</v>
      </c>
      <c r="H178" s="19" t="str">
        <f t="shared" si="12"/>
        <v>"JOMBOY KO‘CHATCHILIK TOMORQA XIZMATI" МЧЖ Узумчилик ташкил этиш</v>
      </c>
      <c r="I178" s="23"/>
      <c r="J178" s="25" t="s">
        <v>23</v>
      </c>
      <c r="K178" s="25" t="s">
        <v>110</v>
      </c>
      <c r="L178" s="18"/>
      <c r="M178" s="18"/>
      <c r="N178" s="20"/>
      <c r="O178" s="20"/>
      <c r="P178" s="20"/>
      <c r="Q178" s="20"/>
      <c r="R178" s="21">
        <f t="shared" si="15"/>
        <v>25000</v>
      </c>
      <c r="S178" s="27">
        <v>25000</v>
      </c>
      <c r="T178" s="27"/>
      <c r="U178" s="27"/>
      <c r="V178" s="27"/>
      <c r="W178" s="22">
        <f t="shared" si="14"/>
        <v>25</v>
      </c>
      <c r="X178" s="27">
        <v>25</v>
      </c>
      <c r="Y178" s="26"/>
      <c r="Z178" s="26"/>
      <c r="AA178" s="40">
        <v>44909</v>
      </c>
      <c r="AB178" s="34">
        <v>44902</v>
      </c>
      <c r="AC178" s="34" t="s">
        <v>2238</v>
      </c>
      <c r="AD178" s="25" t="s">
        <v>8</v>
      </c>
      <c r="AE178" t="s">
        <v>3417</v>
      </c>
    </row>
    <row r="179" spans="1:31" ht="47.25" hidden="1" x14ac:dyDescent="0.25">
      <c r="A179" t="s">
        <v>3530</v>
      </c>
      <c r="B179" t="s">
        <v>2128</v>
      </c>
      <c r="C179" s="17">
        <f>+SUBTOTAL(3,$F$8:F179)</f>
        <v>45</v>
      </c>
      <c r="D179" s="24" t="s">
        <v>174</v>
      </c>
      <c r="E179" s="25" t="s">
        <v>177</v>
      </c>
      <c r="F179" s="52" t="s">
        <v>1813</v>
      </c>
      <c r="G179" s="23" t="s">
        <v>1814</v>
      </c>
      <c r="H179" s="19" t="str">
        <f t="shared" si="12"/>
        <v>"KAROMAT TEXTYLE" МЧЖ Афтобус ва юк автомобиллари учун ўриндиқ қопламаларини ишлаб чиқаришни ташкил этиш</v>
      </c>
      <c r="I179" s="23"/>
      <c r="J179" s="25" t="s">
        <v>20</v>
      </c>
      <c r="K179" s="25" t="s">
        <v>40</v>
      </c>
      <c r="L179" s="18"/>
      <c r="M179" s="18"/>
      <c r="N179" s="20"/>
      <c r="O179" s="20"/>
      <c r="P179" s="20"/>
      <c r="Q179" s="20"/>
      <c r="R179" s="21">
        <f t="shared" si="15"/>
        <v>2000</v>
      </c>
      <c r="S179" s="27">
        <v>2000</v>
      </c>
      <c r="T179" s="27"/>
      <c r="U179" s="27"/>
      <c r="V179" s="27"/>
      <c r="W179" s="22">
        <f t="shared" si="14"/>
        <v>20</v>
      </c>
      <c r="X179" s="27">
        <v>5</v>
      </c>
      <c r="Y179" s="26">
        <v>15</v>
      </c>
      <c r="Z179" s="26"/>
      <c r="AA179" s="40">
        <v>44912</v>
      </c>
      <c r="AB179" s="34">
        <v>44911</v>
      </c>
      <c r="AC179" s="34" t="s">
        <v>3198</v>
      </c>
      <c r="AD179" s="25" t="s">
        <v>8</v>
      </c>
      <c r="AE179" t="s">
        <v>3417</v>
      </c>
    </row>
    <row r="180" spans="1:31" ht="31.5" hidden="1" x14ac:dyDescent="0.25">
      <c r="A180" t="s">
        <v>3531</v>
      </c>
      <c r="B180" t="s">
        <v>2128</v>
      </c>
      <c r="C180" s="17">
        <f>+SUBTOTAL(3,$F$8:F180)</f>
        <v>45</v>
      </c>
      <c r="D180" s="24" t="s">
        <v>174</v>
      </c>
      <c r="E180" s="25" t="s">
        <v>177</v>
      </c>
      <c r="F180" s="52" t="s">
        <v>1816</v>
      </c>
      <c r="G180" s="23" t="s">
        <v>523</v>
      </c>
      <c r="H180" s="19" t="str">
        <f t="shared" si="12"/>
        <v>"KOMFORT MEBEL STANDART" МЧЖ Савдо фаолиятини ташкил қилиш</v>
      </c>
      <c r="I180" s="23"/>
      <c r="J180" s="25" t="s">
        <v>24</v>
      </c>
      <c r="K180" s="25" t="s">
        <v>155</v>
      </c>
      <c r="L180" s="18"/>
      <c r="M180" s="18"/>
      <c r="N180" s="20"/>
      <c r="O180" s="20"/>
      <c r="P180" s="20"/>
      <c r="Q180" s="20"/>
      <c r="R180" s="21">
        <f t="shared" si="15"/>
        <v>25000</v>
      </c>
      <c r="S180" s="54">
        <v>25000</v>
      </c>
      <c r="T180" s="27"/>
      <c r="U180" s="27"/>
      <c r="V180" s="27"/>
      <c r="W180" s="22">
        <f t="shared" si="14"/>
        <v>25</v>
      </c>
      <c r="X180" s="27">
        <v>25</v>
      </c>
      <c r="Y180" s="26"/>
      <c r="Z180" s="26"/>
      <c r="AA180" s="40">
        <v>44916</v>
      </c>
      <c r="AB180" s="34">
        <v>44915</v>
      </c>
      <c r="AC180" s="34" t="s">
        <v>3210</v>
      </c>
      <c r="AD180" s="25" t="s">
        <v>8</v>
      </c>
      <c r="AE180" t="s">
        <v>3417</v>
      </c>
    </row>
    <row r="181" spans="1:31" ht="31.5" hidden="1" x14ac:dyDescent="0.25">
      <c r="A181" t="s">
        <v>3532</v>
      </c>
      <c r="B181" t="s">
        <v>2128</v>
      </c>
      <c r="C181" s="17">
        <f>+SUBTOTAL(3,$F$8:F181)</f>
        <v>45</v>
      </c>
      <c r="D181" s="24" t="s">
        <v>174</v>
      </c>
      <c r="E181" s="25" t="s">
        <v>177</v>
      </c>
      <c r="F181" s="52" t="s">
        <v>1879</v>
      </c>
      <c r="G181" s="23" t="s">
        <v>110</v>
      </c>
      <c r="H181" s="19" t="str">
        <f t="shared" si="12"/>
        <v>"SHARQONA AGRO PROGRES" фермер хўжалиги Узумчиликни ривожлантириш</v>
      </c>
      <c r="I181" s="23"/>
      <c r="J181" s="25" t="s">
        <v>23</v>
      </c>
      <c r="K181" s="25" t="s">
        <v>110</v>
      </c>
      <c r="L181" s="18"/>
      <c r="M181" s="18"/>
      <c r="N181" s="20"/>
      <c r="O181" s="20"/>
      <c r="P181" s="20"/>
      <c r="Q181" s="20"/>
      <c r="R181" s="21">
        <f t="shared" si="15"/>
        <v>2500</v>
      </c>
      <c r="S181" s="27">
        <v>2500</v>
      </c>
      <c r="T181" s="27"/>
      <c r="U181" s="27"/>
      <c r="V181" s="27"/>
      <c r="W181" s="22">
        <f t="shared" si="14"/>
        <v>4</v>
      </c>
      <c r="X181" s="27">
        <v>2</v>
      </c>
      <c r="Y181" s="26">
        <v>2</v>
      </c>
      <c r="Z181" s="26"/>
      <c r="AA181" s="40">
        <v>44909</v>
      </c>
      <c r="AB181" s="34"/>
      <c r="AC181" s="34" t="s">
        <v>2238</v>
      </c>
      <c r="AD181" s="25" t="s">
        <v>8</v>
      </c>
      <c r="AE181" t="s">
        <v>3417</v>
      </c>
    </row>
    <row r="182" spans="1:31" ht="47.25" hidden="1" x14ac:dyDescent="0.25">
      <c r="A182" t="s">
        <v>3533</v>
      </c>
      <c r="B182" t="s">
        <v>2128</v>
      </c>
      <c r="C182" s="17">
        <f>+SUBTOTAL(3,$F$8:F182)</f>
        <v>45</v>
      </c>
      <c r="D182" s="24" t="s">
        <v>174</v>
      </c>
      <c r="E182" s="25" t="s">
        <v>177</v>
      </c>
      <c r="F182" s="52" t="s">
        <v>1928</v>
      </c>
      <c r="G182" s="23" t="s">
        <v>567</v>
      </c>
      <c r="H182" s="19" t="str">
        <f t="shared" si="12"/>
        <v>"Олим бўтаев чорвалари" фермер хўжалиги Сут маҳсулотларини қайта ишлашни ташкил этиш</v>
      </c>
      <c r="I182" s="23"/>
      <c r="J182" s="25" t="s">
        <v>20</v>
      </c>
      <c r="K182" s="25" t="s">
        <v>544</v>
      </c>
      <c r="L182" s="18"/>
      <c r="M182" s="18"/>
      <c r="N182" s="20"/>
      <c r="O182" s="20"/>
      <c r="P182" s="20"/>
      <c r="Q182" s="20"/>
      <c r="R182" s="21">
        <f t="shared" si="15"/>
        <v>1800</v>
      </c>
      <c r="S182" s="21">
        <v>1800</v>
      </c>
      <c r="T182" s="27"/>
      <c r="U182" s="27"/>
      <c r="V182" s="27"/>
      <c r="W182" s="22">
        <f t="shared" si="14"/>
        <v>2</v>
      </c>
      <c r="X182" s="27">
        <v>2</v>
      </c>
      <c r="Y182" s="26"/>
      <c r="Z182" s="26"/>
      <c r="AA182" s="40">
        <v>44909</v>
      </c>
      <c r="AB182" s="34">
        <v>44873</v>
      </c>
      <c r="AC182" s="56" t="s">
        <v>2289</v>
      </c>
      <c r="AD182" s="25" t="s">
        <v>8</v>
      </c>
      <c r="AE182" t="s">
        <v>3417</v>
      </c>
    </row>
    <row r="183" spans="1:31" ht="31.5" hidden="1" x14ac:dyDescent="0.25">
      <c r="A183" t="s">
        <v>3534</v>
      </c>
      <c r="B183" t="s">
        <v>2128</v>
      </c>
      <c r="C183" s="17">
        <f>+SUBTOTAL(3,$F$8:F183)</f>
        <v>45</v>
      </c>
      <c r="D183" s="24" t="s">
        <v>174</v>
      </c>
      <c r="E183" s="25" t="s">
        <v>177</v>
      </c>
      <c r="F183" s="52" t="s">
        <v>1942</v>
      </c>
      <c r="G183" s="23" t="s">
        <v>1943</v>
      </c>
      <c r="H183" s="19" t="str">
        <f t="shared" si="12"/>
        <v>"Элбек Эрматов" оилавий корхонаси Маиший чиқиндини қайта ишлашни ташкил қилиш</v>
      </c>
      <c r="I183" s="23"/>
      <c r="J183" s="25" t="s">
        <v>20</v>
      </c>
      <c r="K183" s="25" t="s">
        <v>551</v>
      </c>
      <c r="L183" s="18"/>
      <c r="M183" s="18"/>
      <c r="N183" s="20"/>
      <c r="O183" s="20"/>
      <c r="P183" s="20"/>
      <c r="Q183" s="20"/>
      <c r="R183" s="21">
        <f t="shared" si="15"/>
        <v>3000</v>
      </c>
      <c r="S183" s="27">
        <v>2500</v>
      </c>
      <c r="T183" s="27">
        <v>500</v>
      </c>
      <c r="U183" s="27"/>
      <c r="V183" s="27"/>
      <c r="W183" s="22">
        <f t="shared" si="14"/>
        <v>6</v>
      </c>
      <c r="X183" s="27">
        <v>6</v>
      </c>
      <c r="Y183" s="26"/>
      <c r="Z183" s="26"/>
      <c r="AA183" s="40">
        <v>44912</v>
      </c>
      <c r="AB183" s="34">
        <v>44911</v>
      </c>
      <c r="AC183" s="34" t="s">
        <v>3203</v>
      </c>
      <c r="AD183" s="25" t="s">
        <v>1723</v>
      </c>
      <c r="AE183" t="s">
        <v>3417</v>
      </c>
    </row>
    <row r="184" spans="1:31" ht="31.5" hidden="1" x14ac:dyDescent="0.25">
      <c r="A184" t="s">
        <v>3535</v>
      </c>
      <c r="B184" t="s">
        <v>2128</v>
      </c>
      <c r="C184" s="17">
        <f>+SUBTOTAL(3,$F$8:F184)</f>
        <v>45</v>
      </c>
      <c r="D184" s="24" t="s">
        <v>174</v>
      </c>
      <c r="E184" s="25" t="s">
        <v>177</v>
      </c>
      <c r="F184" s="52" t="s">
        <v>1948</v>
      </c>
      <c r="G184" s="23" t="s">
        <v>566</v>
      </c>
      <c r="H184" s="19" t="str">
        <f t="shared" si="12"/>
        <v>“MED EXPO SHIFO” МЧЖ Тиббий хизматларни ташкил этиш</v>
      </c>
      <c r="I184" s="23"/>
      <c r="J184" s="25" t="s">
        <v>24</v>
      </c>
      <c r="K184" s="25" t="s">
        <v>116</v>
      </c>
      <c r="L184" s="18"/>
      <c r="M184" s="18"/>
      <c r="N184" s="20"/>
      <c r="O184" s="20"/>
      <c r="P184" s="20"/>
      <c r="Q184" s="20"/>
      <c r="R184" s="21">
        <f t="shared" si="15"/>
        <v>1000</v>
      </c>
      <c r="S184" s="27">
        <v>1000</v>
      </c>
      <c r="T184" s="27"/>
      <c r="U184" s="27"/>
      <c r="V184" s="27"/>
      <c r="W184" s="22">
        <f t="shared" si="14"/>
        <v>15</v>
      </c>
      <c r="X184" s="27">
        <v>15</v>
      </c>
      <c r="Y184" s="26"/>
      <c r="Z184" s="26"/>
      <c r="AA184" s="40">
        <v>44912</v>
      </c>
      <c r="AB184" s="34">
        <v>44911</v>
      </c>
      <c r="AC184" s="34" t="s">
        <v>3205</v>
      </c>
      <c r="AD184" s="25" t="s">
        <v>8</v>
      </c>
      <c r="AE184" t="s">
        <v>3417</v>
      </c>
    </row>
    <row r="185" spans="1:31" ht="47.25" hidden="1" x14ac:dyDescent="0.25">
      <c r="A185" t="s">
        <v>3536</v>
      </c>
      <c r="B185" t="s">
        <v>2128</v>
      </c>
      <c r="C185" s="17">
        <f>+SUBTOTAL(3,$F$8:F185)</f>
        <v>45</v>
      </c>
      <c r="D185" s="24" t="s">
        <v>174</v>
      </c>
      <c r="E185" s="25" t="s">
        <v>177</v>
      </c>
      <c r="F185" s="52" t="s">
        <v>1981</v>
      </c>
      <c r="G185" s="23" t="s">
        <v>110</v>
      </c>
      <c r="H185" s="19" t="str">
        <f t="shared" si="12"/>
        <v>"MIRISHKOR HAYOTULLO SAXOVATI" фермер хўжалиги Узумчиликни ривожлантириш</v>
      </c>
      <c r="I185" s="23"/>
      <c r="J185" s="25" t="s">
        <v>23</v>
      </c>
      <c r="K185" s="25" t="s">
        <v>110</v>
      </c>
      <c r="L185" s="18"/>
      <c r="M185" s="18"/>
      <c r="N185" s="20"/>
      <c r="O185" s="20"/>
      <c r="P185" s="20"/>
      <c r="Q185" s="20"/>
      <c r="R185" s="21">
        <f t="shared" si="15"/>
        <v>3000</v>
      </c>
      <c r="S185" s="27">
        <v>3000</v>
      </c>
      <c r="T185" s="27"/>
      <c r="U185" s="27"/>
      <c r="V185" s="27"/>
      <c r="W185" s="22">
        <f t="shared" si="14"/>
        <v>4</v>
      </c>
      <c r="X185" s="27">
        <v>2</v>
      </c>
      <c r="Y185" s="26">
        <v>2</v>
      </c>
      <c r="Z185" s="26"/>
      <c r="AA185" s="40">
        <v>44912</v>
      </c>
      <c r="AB185" s="34">
        <v>44911</v>
      </c>
      <c r="AC185" s="34" t="s">
        <v>2222</v>
      </c>
      <c r="AD185" s="25" t="s">
        <v>8</v>
      </c>
      <c r="AE185" t="s">
        <v>3417</v>
      </c>
    </row>
    <row r="186" spans="1:31" ht="31.5" hidden="1" x14ac:dyDescent="0.25">
      <c r="A186" t="s">
        <v>3537</v>
      </c>
      <c r="B186" t="s">
        <v>2128</v>
      </c>
      <c r="C186" s="17">
        <f>+SUBTOTAL(3,$F$8:F186)</f>
        <v>45</v>
      </c>
      <c r="D186" s="24" t="s">
        <v>174</v>
      </c>
      <c r="E186" s="25" t="s">
        <v>177</v>
      </c>
      <c r="F186" s="52" t="s">
        <v>2001</v>
      </c>
      <c r="G186" s="23" t="s">
        <v>110</v>
      </c>
      <c r="H186" s="19" t="str">
        <f t="shared" si="12"/>
        <v>"Муронов Самандар узумлари" фермер хўжалиги Узумчиликни ривожлантириш</v>
      </c>
      <c r="I186" s="23"/>
      <c r="J186" s="25" t="s">
        <v>23</v>
      </c>
      <c r="K186" s="25" t="s">
        <v>110</v>
      </c>
      <c r="L186" s="18"/>
      <c r="M186" s="18"/>
      <c r="N186" s="20"/>
      <c r="O186" s="20"/>
      <c r="P186" s="20"/>
      <c r="Q186" s="20"/>
      <c r="R186" s="21">
        <f t="shared" si="15"/>
        <v>3200</v>
      </c>
      <c r="S186" s="27">
        <v>3200</v>
      </c>
      <c r="T186" s="27"/>
      <c r="U186" s="27"/>
      <c r="V186" s="27"/>
      <c r="W186" s="22">
        <f t="shared" ref="W186:W189" si="16">+X186+Y186+Z186</f>
        <v>4</v>
      </c>
      <c r="X186" s="27">
        <v>2</v>
      </c>
      <c r="Y186" s="26">
        <v>2</v>
      </c>
      <c r="Z186" s="26"/>
      <c r="AA186" s="40">
        <v>44912</v>
      </c>
      <c r="AB186" s="34">
        <v>44911</v>
      </c>
      <c r="AC186" s="34" t="s">
        <v>2223</v>
      </c>
      <c r="AD186" s="25" t="s">
        <v>8</v>
      </c>
      <c r="AE186" t="s">
        <v>3417</v>
      </c>
    </row>
    <row r="187" spans="1:31" ht="47.25" hidden="1" x14ac:dyDescent="0.25">
      <c r="A187" t="s">
        <v>3538</v>
      </c>
      <c r="B187" t="s">
        <v>2128</v>
      </c>
      <c r="C187" s="17">
        <f>+SUBTOTAL(3,$F$8:F187)</f>
        <v>45</v>
      </c>
      <c r="D187" s="24" t="s">
        <v>174</v>
      </c>
      <c r="E187" s="25" t="s">
        <v>177</v>
      </c>
      <c r="F187" s="52" t="s">
        <v>2004</v>
      </c>
      <c r="G187" s="23" t="s">
        <v>2005</v>
      </c>
      <c r="H187" s="19" t="str">
        <f t="shared" si="12"/>
        <v>"YUGONTEPA MAISHIY XIZMATI" оилавий корхонаси Қишлоқ хўжали маҳсулотлари қайта ишлаш</v>
      </c>
      <c r="I187" s="23"/>
      <c r="J187" s="25" t="s">
        <v>20</v>
      </c>
      <c r="K187" s="25" t="s">
        <v>544</v>
      </c>
      <c r="L187" s="18"/>
      <c r="M187" s="18"/>
      <c r="N187" s="20"/>
      <c r="O187" s="20"/>
      <c r="P187" s="20"/>
      <c r="Q187" s="20"/>
      <c r="R187" s="21">
        <f t="shared" si="15"/>
        <v>10000</v>
      </c>
      <c r="S187" s="54">
        <v>10000</v>
      </c>
      <c r="T187" s="27"/>
      <c r="U187" s="27"/>
      <c r="V187" s="27"/>
      <c r="W187" s="22">
        <f t="shared" si="16"/>
        <v>15</v>
      </c>
      <c r="X187" s="27">
        <v>7</v>
      </c>
      <c r="Y187" s="26">
        <v>8</v>
      </c>
      <c r="Z187" s="26"/>
      <c r="AA187" s="40">
        <v>44916</v>
      </c>
      <c r="AB187" s="34">
        <v>44915</v>
      </c>
      <c r="AC187" s="34" t="s">
        <v>3211</v>
      </c>
      <c r="AD187" s="25" t="s">
        <v>8</v>
      </c>
      <c r="AE187" t="s">
        <v>3417</v>
      </c>
    </row>
    <row r="188" spans="1:31" ht="31.5" hidden="1" x14ac:dyDescent="0.25">
      <c r="A188" t="s">
        <v>3539</v>
      </c>
      <c r="B188" t="s">
        <v>2128</v>
      </c>
      <c r="C188" s="17">
        <f>+SUBTOTAL(3,$F$8:F188)</f>
        <v>45</v>
      </c>
      <c r="D188" s="24" t="s">
        <v>174</v>
      </c>
      <c r="E188" s="25" t="s">
        <v>177</v>
      </c>
      <c r="F188" s="52" t="s">
        <v>2009</v>
      </c>
      <c r="G188" s="23" t="s">
        <v>48</v>
      </c>
      <c r="H188" s="19" t="str">
        <f t="shared" si="12"/>
        <v>Ташаббускор  Қиличов Бахром Савдо мажмуаси ташкил этиш</v>
      </c>
      <c r="I188" s="23"/>
      <c r="J188" s="25" t="s">
        <v>24</v>
      </c>
      <c r="K188" s="25" t="s">
        <v>155</v>
      </c>
      <c r="L188" s="18"/>
      <c r="M188" s="18"/>
      <c r="N188" s="20"/>
      <c r="O188" s="20"/>
      <c r="P188" s="20"/>
      <c r="Q188" s="20"/>
      <c r="R188" s="21">
        <f t="shared" si="15"/>
        <v>2000</v>
      </c>
      <c r="S188" s="27">
        <v>2000</v>
      </c>
      <c r="T188" s="27"/>
      <c r="U188" s="27"/>
      <c r="V188" s="27"/>
      <c r="W188" s="22">
        <f t="shared" si="16"/>
        <v>10</v>
      </c>
      <c r="X188" s="27">
        <v>10</v>
      </c>
      <c r="Y188" s="26"/>
      <c r="Z188" s="26"/>
      <c r="AA188" s="40">
        <v>44909</v>
      </c>
      <c r="AB188" s="34">
        <v>44902</v>
      </c>
      <c r="AC188" s="34" t="s">
        <v>2236</v>
      </c>
      <c r="AD188" s="25" t="s">
        <v>8</v>
      </c>
      <c r="AE188" t="s">
        <v>3417</v>
      </c>
    </row>
    <row r="189" spans="1:31" ht="31.5" hidden="1" x14ac:dyDescent="0.25">
      <c r="A189" t="s">
        <v>3540</v>
      </c>
      <c r="B189" t="s">
        <v>2128</v>
      </c>
      <c r="C189" s="17">
        <f>+SUBTOTAL(3,$F$8:F189)</f>
        <v>45</v>
      </c>
      <c r="D189" s="24" t="s">
        <v>174</v>
      </c>
      <c r="E189" s="25" t="s">
        <v>177</v>
      </c>
      <c r="F189" s="52" t="s">
        <v>2025</v>
      </c>
      <c r="G189" s="23" t="s">
        <v>110</v>
      </c>
      <c r="H189" s="19" t="str">
        <f t="shared" si="12"/>
        <v>"Уйғунжон узумлари" фермер хўжалиги Узумчиликни ривожлантириш</v>
      </c>
      <c r="I189" s="23"/>
      <c r="J189" s="25" t="s">
        <v>23</v>
      </c>
      <c r="K189" s="25" t="s">
        <v>110</v>
      </c>
      <c r="L189" s="18"/>
      <c r="M189" s="18"/>
      <c r="N189" s="20"/>
      <c r="O189" s="20"/>
      <c r="P189" s="20"/>
      <c r="Q189" s="20"/>
      <c r="R189" s="21">
        <f t="shared" si="15"/>
        <v>2500</v>
      </c>
      <c r="S189" s="27">
        <v>2500</v>
      </c>
      <c r="T189" s="27"/>
      <c r="U189" s="27"/>
      <c r="V189" s="27"/>
      <c r="W189" s="22">
        <f t="shared" si="16"/>
        <v>4</v>
      </c>
      <c r="X189" s="27">
        <v>2</v>
      </c>
      <c r="Y189" s="26">
        <v>2</v>
      </c>
      <c r="Z189" s="26"/>
      <c r="AA189" s="40">
        <v>44915</v>
      </c>
      <c r="AB189" s="34">
        <v>44911</v>
      </c>
      <c r="AC189" s="34" t="s">
        <v>3200</v>
      </c>
      <c r="AD189" s="25" t="s">
        <v>8</v>
      </c>
      <c r="AE189" t="s">
        <v>3417</v>
      </c>
    </row>
    <row r="190" spans="1:31" ht="31.5" hidden="1" x14ac:dyDescent="0.25">
      <c r="A190" t="s">
        <v>2407</v>
      </c>
      <c r="B190" t="s">
        <v>2128</v>
      </c>
      <c r="C190" s="17">
        <f>+SUBTOTAL(3,$F$8:F190)</f>
        <v>45</v>
      </c>
      <c r="D190" s="24" t="s">
        <v>174</v>
      </c>
      <c r="E190" s="25" t="s">
        <v>178</v>
      </c>
      <c r="F190" s="23" t="s">
        <v>1135</v>
      </c>
      <c r="G190" s="23" t="s">
        <v>48</v>
      </c>
      <c r="H190" s="19" t="str">
        <f t="shared" si="12"/>
        <v>ЯТТ "Сатторов Абдухамид" Савдо мажмуаси ташкил этиш</v>
      </c>
      <c r="I190" s="23"/>
      <c r="J190" s="25" t="s">
        <v>24</v>
      </c>
      <c r="K190" s="25" t="s">
        <v>155</v>
      </c>
      <c r="L190" s="18"/>
      <c r="M190" s="18"/>
      <c r="N190" s="20"/>
      <c r="O190" s="20"/>
      <c r="P190" s="20"/>
      <c r="Q190" s="20"/>
      <c r="R190" s="21">
        <v>3500</v>
      </c>
      <c r="S190" s="27">
        <v>3500</v>
      </c>
      <c r="T190" s="27">
        <v>0</v>
      </c>
      <c r="U190" s="27">
        <v>0</v>
      </c>
      <c r="V190" s="27">
        <v>0</v>
      </c>
      <c r="W190" s="22">
        <v>5</v>
      </c>
      <c r="X190" s="27">
        <v>5</v>
      </c>
      <c r="Y190" s="26">
        <v>0</v>
      </c>
      <c r="Z190" s="26">
        <v>0</v>
      </c>
      <c r="AA190" s="40">
        <v>44678</v>
      </c>
      <c r="AB190" s="34">
        <v>44738</v>
      </c>
      <c r="AC190" s="34" t="s">
        <v>3223</v>
      </c>
      <c r="AD190" s="25" t="s">
        <v>8</v>
      </c>
    </row>
    <row r="191" spans="1:31" ht="31.5" hidden="1" x14ac:dyDescent="0.25">
      <c r="A191" t="s">
        <v>2408</v>
      </c>
      <c r="B191" t="s">
        <v>2128</v>
      </c>
      <c r="C191" s="17">
        <f>+SUBTOTAL(3,$F$8:F191)</f>
        <v>45</v>
      </c>
      <c r="D191" s="24" t="s">
        <v>174</v>
      </c>
      <c r="E191" s="25" t="s">
        <v>178</v>
      </c>
      <c r="F191" s="23" t="s">
        <v>972</v>
      </c>
      <c r="G191" s="23" t="s">
        <v>229</v>
      </c>
      <c r="H191" s="19" t="str">
        <f t="shared" si="12"/>
        <v>"JAXONGIRJON SAVDOSI"МЧЖ Экотуризмни ривожлантириш хизмати</v>
      </c>
      <c r="I191" s="23"/>
      <c r="J191" s="25" t="s">
        <v>24</v>
      </c>
      <c r="K191" s="25" t="s">
        <v>541</v>
      </c>
      <c r="L191" s="18"/>
      <c r="M191" s="18"/>
      <c r="N191" s="20"/>
      <c r="O191" s="20"/>
      <c r="P191" s="20"/>
      <c r="Q191" s="20"/>
      <c r="R191" s="21">
        <v>5000</v>
      </c>
      <c r="S191" s="27">
        <v>3000</v>
      </c>
      <c r="T191" s="27">
        <v>2000</v>
      </c>
      <c r="U191" s="27">
        <v>0</v>
      </c>
      <c r="V191" s="27">
        <v>0</v>
      </c>
      <c r="W191" s="22">
        <v>8</v>
      </c>
      <c r="X191" s="27">
        <v>8</v>
      </c>
      <c r="Y191" s="26">
        <v>0</v>
      </c>
      <c r="Z191" s="26">
        <v>0</v>
      </c>
      <c r="AA191" s="40">
        <v>44734</v>
      </c>
      <c r="AB191" s="34">
        <v>44736</v>
      </c>
      <c r="AC191" s="34" t="s">
        <v>2269</v>
      </c>
      <c r="AD191" s="25" t="s">
        <v>26</v>
      </c>
    </row>
    <row r="192" spans="1:31" ht="31.5" hidden="1" x14ac:dyDescent="0.25">
      <c r="A192" t="s">
        <v>2409</v>
      </c>
      <c r="B192" t="s">
        <v>2128</v>
      </c>
      <c r="C192" s="17">
        <f>+SUBTOTAL(3,$F$8:F192)</f>
        <v>45</v>
      </c>
      <c r="D192" s="24" t="s">
        <v>174</v>
      </c>
      <c r="E192" s="25" t="s">
        <v>178</v>
      </c>
      <c r="F192" s="23" t="s">
        <v>1465</v>
      </c>
      <c r="G192" s="23" t="s">
        <v>1466</v>
      </c>
      <c r="H192" s="19" t="str">
        <f t="shared" si="12"/>
        <v xml:space="preserve"> "RAZZOQOV HUSNIDDIN SERVIS" XK  Спорт мажмуаси ташкил этиш</v>
      </c>
      <c r="I192" s="23"/>
      <c r="J192" s="25" t="s">
        <v>24</v>
      </c>
      <c r="K192" s="25" t="s">
        <v>528</v>
      </c>
      <c r="L192" s="18"/>
      <c r="M192" s="18"/>
      <c r="N192" s="20"/>
      <c r="O192" s="20"/>
      <c r="P192" s="20"/>
      <c r="Q192" s="20"/>
      <c r="R192" s="21">
        <v>3100</v>
      </c>
      <c r="S192" s="27">
        <v>2500</v>
      </c>
      <c r="T192" s="27">
        <v>600</v>
      </c>
      <c r="U192" s="27">
        <v>0</v>
      </c>
      <c r="V192" s="27">
        <v>0</v>
      </c>
      <c r="W192" s="22">
        <v>7</v>
      </c>
      <c r="X192" s="27">
        <v>7</v>
      </c>
      <c r="Y192" s="26">
        <v>0</v>
      </c>
      <c r="Z192" s="26">
        <v>0</v>
      </c>
      <c r="AA192" s="40">
        <v>44833</v>
      </c>
      <c r="AB192" s="34">
        <v>44838</v>
      </c>
      <c r="AC192" s="34" t="s">
        <v>2186</v>
      </c>
      <c r="AD192" s="25" t="s">
        <v>93</v>
      </c>
    </row>
    <row r="193" spans="1:30" ht="31.5" hidden="1" x14ac:dyDescent="0.25">
      <c r="A193" t="s">
        <v>2410</v>
      </c>
      <c r="B193" t="s">
        <v>2128</v>
      </c>
      <c r="C193" s="17">
        <f>+SUBTOTAL(3,$F$8:F193)</f>
        <v>45</v>
      </c>
      <c r="D193" s="24" t="s">
        <v>174</v>
      </c>
      <c r="E193" s="25" t="s">
        <v>178</v>
      </c>
      <c r="F193" s="23" t="s">
        <v>1552</v>
      </c>
      <c r="G193" s="23" t="s">
        <v>1553</v>
      </c>
      <c r="H193" s="19" t="str">
        <f t="shared" si="12"/>
        <v>"AGRO GOLDEN NASLLARI" ФХ MTM фaoлиятини йўлгa қўйиш</v>
      </c>
      <c r="I193" s="23"/>
      <c r="J193" s="25" t="s">
        <v>24</v>
      </c>
      <c r="K193" s="25" t="s">
        <v>529</v>
      </c>
      <c r="L193" s="18"/>
      <c r="M193" s="18"/>
      <c r="N193" s="20"/>
      <c r="O193" s="20"/>
      <c r="P193" s="20"/>
      <c r="Q193" s="20"/>
      <c r="R193" s="21">
        <v>2100</v>
      </c>
      <c r="S193" s="27">
        <v>800</v>
      </c>
      <c r="T193" s="27">
        <v>1300</v>
      </c>
      <c r="U193" s="27">
        <v>0</v>
      </c>
      <c r="V193" s="27">
        <v>0</v>
      </c>
      <c r="W193" s="22">
        <v>4</v>
      </c>
      <c r="X193" s="27">
        <v>4</v>
      </c>
      <c r="Y193" s="26">
        <v>0</v>
      </c>
      <c r="Z193" s="26">
        <v>0</v>
      </c>
      <c r="AA193" s="40">
        <v>44838</v>
      </c>
      <c r="AB193" s="34">
        <v>44838</v>
      </c>
      <c r="AC193" s="34" t="s">
        <v>2137</v>
      </c>
      <c r="AD193" s="25" t="s">
        <v>28</v>
      </c>
    </row>
    <row r="194" spans="1:30" ht="31.5" hidden="1" x14ac:dyDescent="0.25">
      <c r="A194" t="s">
        <v>2411</v>
      </c>
      <c r="B194" t="s">
        <v>2128</v>
      </c>
      <c r="C194" s="17">
        <f>+SUBTOTAL(3,$F$8:F194)</f>
        <v>45</v>
      </c>
      <c r="D194" s="24" t="s">
        <v>174</v>
      </c>
      <c r="E194" s="25" t="s">
        <v>178</v>
      </c>
      <c r="F194" s="23" t="s">
        <v>1133</v>
      </c>
      <c r="G194" s="23" t="s">
        <v>1134</v>
      </c>
      <c r="H194" s="19" t="str">
        <f t="shared" si="12"/>
        <v>"TURON DRIP-PLAST" МЧЖ Полиэтилен қувирлари ишлаб чиқаришни ташкил этиш</v>
      </c>
      <c r="I194" s="23"/>
      <c r="J194" s="25" t="s">
        <v>20</v>
      </c>
      <c r="K194" s="25" t="s">
        <v>552</v>
      </c>
      <c r="L194" s="18"/>
      <c r="M194" s="18"/>
      <c r="N194" s="20"/>
      <c r="O194" s="20"/>
      <c r="P194" s="20"/>
      <c r="Q194" s="20"/>
      <c r="R194" s="21">
        <v>10500</v>
      </c>
      <c r="S194" s="27">
        <v>10500</v>
      </c>
      <c r="T194" s="27">
        <v>0</v>
      </c>
      <c r="U194" s="27">
        <v>0</v>
      </c>
      <c r="V194" s="27">
        <v>0</v>
      </c>
      <c r="W194" s="22">
        <v>10</v>
      </c>
      <c r="X194" s="27">
        <v>10</v>
      </c>
      <c r="Y194" s="26">
        <v>0</v>
      </c>
      <c r="Z194" s="26">
        <v>0</v>
      </c>
      <c r="AA194" s="40">
        <v>44711</v>
      </c>
      <c r="AB194" s="34">
        <v>44711</v>
      </c>
      <c r="AC194" s="34" t="s">
        <v>2273</v>
      </c>
      <c r="AD194" s="25" t="s">
        <v>8</v>
      </c>
    </row>
    <row r="195" spans="1:30" ht="31.5" hidden="1" x14ac:dyDescent="0.25">
      <c r="A195" t="s">
        <v>2412</v>
      </c>
      <c r="B195" t="s">
        <v>2128</v>
      </c>
      <c r="C195" s="17">
        <f>+SUBTOTAL(3,$F$8:F195)</f>
        <v>45</v>
      </c>
      <c r="D195" s="24" t="s">
        <v>174</v>
      </c>
      <c r="E195" s="25" t="s">
        <v>178</v>
      </c>
      <c r="F195" s="23" t="s">
        <v>1136</v>
      </c>
      <c r="G195" s="23" t="s">
        <v>1137</v>
      </c>
      <c r="H195" s="19" t="str">
        <f t="shared" si="12"/>
        <v>ЯТТ "Тилавов Наврўз" Савдо дўкони ва мини стадион ташкил этиш</v>
      </c>
      <c r="I195" s="23"/>
      <c r="J195" s="25" t="s">
        <v>24</v>
      </c>
      <c r="K195" s="25" t="s">
        <v>155</v>
      </c>
      <c r="L195" s="18"/>
      <c r="M195" s="18"/>
      <c r="N195" s="20"/>
      <c r="O195" s="20"/>
      <c r="P195" s="20"/>
      <c r="Q195" s="20"/>
      <c r="R195" s="21">
        <v>2500</v>
      </c>
      <c r="S195" s="27">
        <v>2500</v>
      </c>
      <c r="T195" s="27">
        <v>0</v>
      </c>
      <c r="U195" s="27">
        <v>0</v>
      </c>
      <c r="V195" s="27">
        <v>0</v>
      </c>
      <c r="W195" s="22">
        <v>3</v>
      </c>
      <c r="X195" s="27">
        <v>3</v>
      </c>
      <c r="Y195" s="26">
        <v>0</v>
      </c>
      <c r="Z195" s="26">
        <v>0</v>
      </c>
      <c r="AA195" s="40">
        <v>44677</v>
      </c>
      <c r="AB195" s="34">
        <v>44677</v>
      </c>
      <c r="AC195" s="34" t="s">
        <v>3221</v>
      </c>
      <c r="AD195" s="25" t="s">
        <v>8</v>
      </c>
    </row>
    <row r="196" spans="1:30" ht="31.5" hidden="1" x14ac:dyDescent="0.25">
      <c r="A196" t="s">
        <v>2413</v>
      </c>
      <c r="B196" t="s">
        <v>2128</v>
      </c>
      <c r="C196" s="17">
        <f>+SUBTOTAL(3,$F$8:F196)</f>
        <v>45</v>
      </c>
      <c r="D196" s="24" t="s">
        <v>174</v>
      </c>
      <c r="E196" s="25" t="s">
        <v>178</v>
      </c>
      <c r="F196" s="23" t="s">
        <v>1138</v>
      </c>
      <c r="G196" s="23" t="s">
        <v>1139</v>
      </c>
      <c r="H196" s="19" t="str">
        <f t="shared" si="12"/>
        <v>ЯТТ "Рузиев Комил" Токарлик утахонасини ташкил этиш</v>
      </c>
      <c r="I196" s="23"/>
      <c r="J196" s="25" t="s">
        <v>24</v>
      </c>
      <c r="K196" s="25" t="s">
        <v>539</v>
      </c>
      <c r="L196" s="18"/>
      <c r="M196" s="18"/>
      <c r="N196" s="20"/>
      <c r="O196" s="20"/>
      <c r="P196" s="20"/>
      <c r="Q196" s="20"/>
      <c r="R196" s="21">
        <v>2500</v>
      </c>
      <c r="S196" s="27">
        <v>2500</v>
      </c>
      <c r="T196" s="27">
        <v>0</v>
      </c>
      <c r="U196" s="27">
        <v>0</v>
      </c>
      <c r="V196" s="27">
        <v>0</v>
      </c>
      <c r="W196" s="22">
        <v>4</v>
      </c>
      <c r="X196" s="27">
        <v>4</v>
      </c>
      <c r="Y196" s="26">
        <v>0</v>
      </c>
      <c r="Z196" s="26">
        <v>0</v>
      </c>
      <c r="AA196" s="40">
        <v>44677</v>
      </c>
      <c r="AB196" s="34">
        <v>44677</v>
      </c>
      <c r="AC196" s="34" t="s">
        <v>3222</v>
      </c>
      <c r="AD196" s="25" t="s">
        <v>8</v>
      </c>
    </row>
    <row r="197" spans="1:30" ht="31.5" hidden="1" x14ac:dyDescent="0.25">
      <c r="A197" t="s">
        <v>2414</v>
      </c>
      <c r="B197" t="s">
        <v>2128</v>
      </c>
      <c r="C197" s="17">
        <f>+SUBTOTAL(3,$F$8:F197)</f>
        <v>45</v>
      </c>
      <c r="D197" s="24" t="s">
        <v>174</v>
      </c>
      <c r="E197" s="25" t="s">
        <v>178</v>
      </c>
      <c r="F197" s="23" t="s">
        <v>1140</v>
      </c>
      <c r="G197" s="23" t="s">
        <v>1141</v>
      </c>
      <c r="H197" s="19" t="str">
        <f t="shared" si="12"/>
        <v>ЯТТ "Олимов Шерзод" Савдо дўкона ташкил этиш</v>
      </c>
      <c r="I197" s="23"/>
      <c r="J197" s="25" t="s">
        <v>24</v>
      </c>
      <c r="K197" s="25" t="s">
        <v>155</v>
      </c>
      <c r="L197" s="18"/>
      <c r="M197" s="18"/>
      <c r="N197" s="20"/>
      <c r="O197" s="20"/>
      <c r="P197" s="20"/>
      <c r="Q197" s="20"/>
      <c r="R197" s="21">
        <v>2200</v>
      </c>
      <c r="S197" s="27">
        <v>2200</v>
      </c>
      <c r="T197" s="27">
        <v>0</v>
      </c>
      <c r="U197" s="27">
        <v>0</v>
      </c>
      <c r="V197" s="27">
        <v>0</v>
      </c>
      <c r="W197" s="22">
        <v>4</v>
      </c>
      <c r="X197" s="27">
        <v>4</v>
      </c>
      <c r="Y197" s="26">
        <v>0</v>
      </c>
      <c r="Z197" s="26">
        <v>0</v>
      </c>
      <c r="AA197" s="40">
        <v>44683</v>
      </c>
      <c r="AB197" s="34">
        <v>44677</v>
      </c>
      <c r="AC197" s="34" t="s">
        <v>3772</v>
      </c>
      <c r="AD197" s="25" t="s">
        <v>8</v>
      </c>
    </row>
    <row r="198" spans="1:30" ht="31.5" hidden="1" x14ac:dyDescent="0.25">
      <c r="A198" t="s">
        <v>2415</v>
      </c>
      <c r="B198" t="s">
        <v>2128</v>
      </c>
      <c r="C198" s="17">
        <f>+SUBTOTAL(3,$F$8:F198)</f>
        <v>45</v>
      </c>
      <c r="D198" s="24" t="s">
        <v>174</v>
      </c>
      <c r="E198" s="25" t="s">
        <v>178</v>
      </c>
      <c r="F198" s="23" t="s">
        <v>1142</v>
      </c>
      <c r="G198" s="23" t="s">
        <v>1141</v>
      </c>
      <c r="H198" s="19" t="str">
        <f t="shared" si="12"/>
        <v>ЯТТ "Жалилов Бегзод" Савдо дўкона ташкил этиш</v>
      </c>
      <c r="I198" s="23"/>
      <c r="J198" s="25" t="s">
        <v>24</v>
      </c>
      <c r="K198" s="25" t="s">
        <v>155</v>
      </c>
      <c r="L198" s="18"/>
      <c r="M198" s="18"/>
      <c r="N198" s="20"/>
      <c r="O198" s="20"/>
      <c r="P198" s="20"/>
      <c r="Q198" s="20"/>
      <c r="R198" s="21">
        <v>2200</v>
      </c>
      <c r="S198" s="27">
        <v>2200</v>
      </c>
      <c r="T198" s="27">
        <v>0</v>
      </c>
      <c r="U198" s="27">
        <v>0</v>
      </c>
      <c r="V198" s="27">
        <v>0</v>
      </c>
      <c r="W198" s="22">
        <v>4</v>
      </c>
      <c r="X198" s="27">
        <v>4</v>
      </c>
      <c r="Y198" s="26">
        <v>0</v>
      </c>
      <c r="Z198" s="26">
        <v>0</v>
      </c>
      <c r="AA198" s="40">
        <v>44683</v>
      </c>
      <c r="AB198" s="34">
        <v>44677</v>
      </c>
      <c r="AC198" s="34" t="s">
        <v>3769</v>
      </c>
      <c r="AD198" s="25" t="s">
        <v>8</v>
      </c>
    </row>
    <row r="199" spans="1:30" ht="31.5" hidden="1" x14ac:dyDescent="0.25">
      <c r="A199" t="s">
        <v>2416</v>
      </c>
      <c r="B199" t="s">
        <v>2128</v>
      </c>
      <c r="C199" s="17">
        <f>+SUBTOTAL(3,$F$8:F199)</f>
        <v>45</v>
      </c>
      <c r="D199" s="24" t="s">
        <v>174</v>
      </c>
      <c r="E199" s="25" t="s">
        <v>178</v>
      </c>
      <c r="F199" s="23" t="s">
        <v>1143</v>
      </c>
      <c r="G199" s="23" t="s">
        <v>146</v>
      </c>
      <c r="H199" s="19" t="str">
        <f t="shared" si="12"/>
        <v>"QOQSOY SAVDO BARAKASI" МЧЖ Боғдорчиликни ташкил этиш</v>
      </c>
      <c r="I199" s="23"/>
      <c r="J199" s="25" t="s">
        <v>23</v>
      </c>
      <c r="K199" s="25" t="s">
        <v>228</v>
      </c>
      <c r="L199" s="18"/>
      <c r="M199" s="18"/>
      <c r="N199" s="20"/>
      <c r="O199" s="20"/>
      <c r="P199" s="20"/>
      <c r="Q199" s="20"/>
      <c r="R199" s="21">
        <v>2100</v>
      </c>
      <c r="S199" s="27">
        <v>2100</v>
      </c>
      <c r="T199" s="27">
        <v>0</v>
      </c>
      <c r="U199" s="27">
        <v>0</v>
      </c>
      <c r="V199" s="27">
        <v>0</v>
      </c>
      <c r="W199" s="22">
        <v>4</v>
      </c>
      <c r="X199" s="27">
        <v>4</v>
      </c>
      <c r="Y199" s="26">
        <v>0</v>
      </c>
      <c r="Z199" s="26">
        <v>0</v>
      </c>
      <c r="AA199" s="40">
        <v>44711</v>
      </c>
      <c r="AB199" s="34">
        <v>44711</v>
      </c>
      <c r="AC199" s="34" t="s">
        <v>3224</v>
      </c>
      <c r="AD199" s="25" t="s">
        <v>8</v>
      </c>
    </row>
    <row r="200" spans="1:30" ht="47.25" hidden="1" x14ac:dyDescent="0.25">
      <c r="A200" t="s">
        <v>2417</v>
      </c>
      <c r="B200" t="s">
        <v>2128</v>
      </c>
      <c r="C200" s="17">
        <f>+SUBTOTAL(3,$F$8:F200)</f>
        <v>45</v>
      </c>
      <c r="D200" s="24" t="s">
        <v>174</v>
      </c>
      <c r="E200" s="25" t="s">
        <v>178</v>
      </c>
      <c r="F200" s="23" t="s">
        <v>1144</v>
      </c>
      <c r="G200" s="23" t="s">
        <v>1145</v>
      </c>
      <c r="H200" s="19" t="str">
        <f t="shared" ref="H200:H263" si="17">+CONCATENATE(F200," ",G200)</f>
        <v>ЯТТ "Рузиев Обид" Автомобилларга теҳник хизмат кўрсатишни ташкил этиш</v>
      </c>
      <c r="I200" s="23"/>
      <c r="J200" s="25" t="s">
        <v>24</v>
      </c>
      <c r="K200" s="25" t="s">
        <v>525</v>
      </c>
      <c r="L200" s="18"/>
      <c r="M200" s="18"/>
      <c r="N200" s="20"/>
      <c r="O200" s="20"/>
      <c r="P200" s="20"/>
      <c r="Q200" s="20"/>
      <c r="R200" s="21">
        <v>1800</v>
      </c>
      <c r="S200" s="27">
        <v>1800</v>
      </c>
      <c r="T200" s="27">
        <v>0</v>
      </c>
      <c r="U200" s="27">
        <v>0</v>
      </c>
      <c r="V200" s="27">
        <v>0</v>
      </c>
      <c r="W200" s="22">
        <v>3</v>
      </c>
      <c r="X200" s="27">
        <v>3</v>
      </c>
      <c r="Y200" s="26">
        <v>0</v>
      </c>
      <c r="Z200" s="26">
        <v>0</v>
      </c>
      <c r="AA200" s="40">
        <v>44677</v>
      </c>
      <c r="AB200" s="34">
        <v>44677</v>
      </c>
      <c r="AC200" s="34" t="s">
        <v>3771</v>
      </c>
      <c r="AD200" s="25" t="s">
        <v>8</v>
      </c>
    </row>
    <row r="201" spans="1:30" ht="31.5" hidden="1" x14ac:dyDescent="0.25">
      <c r="A201" t="s">
        <v>2418</v>
      </c>
      <c r="B201" t="s">
        <v>2128</v>
      </c>
      <c r="C201" s="17">
        <f>+SUBTOTAL(3,$F$8:F201)</f>
        <v>45</v>
      </c>
      <c r="D201" s="24" t="s">
        <v>174</v>
      </c>
      <c r="E201" s="25" t="s">
        <v>178</v>
      </c>
      <c r="F201" s="23" t="s">
        <v>1136</v>
      </c>
      <c r="G201" s="23" t="s">
        <v>48</v>
      </c>
      <c r="H201" s="19" t="str">
        <f t="shared" si="17"/>
        <v>ЯТТ "Тилавов Наврўз" Савдо мажмуаси ташкил этиш</v>
      </c>
      <c r="I201" s="23"/>
      <c r="J201" s="25" t="s">
        <v>24</v>
      </c>
      <c r="K201" s="25" t="s">
        <v>155</v>
      </c>
      <c r="L201" s="18"/>
      <c r="M201" s="18"/>
      <c r="N201" s="20"/>
      <c r="O201" s="20"/>
      <c r="P201" s="20"/>
      <c r="Q201" s="20"/>
      <c r="R201" s="21">
        <v>1200</v>
      </c>
      <c r="S201" s="27">
        <v>1200</v>
      </c>
      <c r="T201" s="27">
        <v>0</v>
      </c>
      <c r="U201" s="27">
        <v>0</v>
      </c>
      <c r="V201" s="27">
        <v>0</v>
      </c>
      <c r="W201" s="22">
        <v>3</v>
      </c>
      <c r="X201" s="27">
        <v>3</v>
      </c>
      <c r="Y201" s="26">
        <v>0</v>
      </c>
      <c r="Z201" s="26">
        <v>0</v>
      </c>
      <c r="AA201" s="40">
        <v>44677</v>
      </c>
      <c r="AB201" s="34">
        <v>44677</v>
      </c>
      <c r="AC201" s="34" t="s">
        <v>3276</v>
      </c>
      <c r="AD201" s="25" t="s">
        <v>8</v>
      </c>
    </row>
    <row r="202" spans="1:30" ht="31.5" hidden="1" x14ac:dyDescent="0.25">
      <c r="A202" t="s">
        <v>2419</v>
      </c>
      <c r="B202" t="s">
        <v>2128</v>
      </c>
      <c r="C202" s="17">
        <f>+SUBTOTAL(3,$F$8:F202)</f>
        <v>45</v>
      </c>
      <c r="D202" s="24" t="s">
        <v>174</v>
      </c>
      <c r="E202" s="25" t="s">
        <v>178</v>
      </c>
      <c r="F202" s="23" t="s">
        <v>1146</v>
      </c>
      <c r="G202" s="23" t="s">
        <v>146</v>
      </c>
      <c r="H202" s="19" t="str">
        <f t="shared" si="17"/>
        <v>"AZIZXON SAXOVATLI UZUMZORI" фермер хўжалиги Боғдорчиликни ташкил этиш</v>
      </c>
      <c r="I202" s="23"/>
      <c r="J202" s="25" t="s">
        <v>23</v>
      </c>
      <c r="K202" s="25" t="s">
        <v>228</v>
      </c>
      <c r="L202" s="18"/>
      <c r="M202" s="18"/>
      <c r="N202" s="20"/>
      <c r="O202" s="20"/>
      <c r="P202" s="20"/>
      <c r="Q202" s="20"/>
      <c r="R202" s="21">
        <v>1200</v>
      </c>
      <c r="S202" s="27">
        <v>1200</v>
      </c>
      <c r="T202" s="27">
        <v>0</v>
      </c>
      <c r="U202" s="27">
        <v>0</v>
      </c>
      <c r="V202" s="27">
        <v>0</v>
      </c>
      <c r="W202" s="22">
        <v>3</v>
      </c>
      <c r="X202" s="27">
        <v>3</v>
      </c>
      <c r="Y202" s="26">
        <v>0</v>
      </c>
      <c r="Z202" s="26">
        <v>0</v>
      </c>
      <c r="AA202" s="40">
        <v>44711</v>
      </c>
      <c r="AB202" s="34">
        <v>44711</v>
      </c>
      <c r="AC202" s="34" t="s">
        <v>2276</v>
      </c>
      <c r="AD202" s="25" t="s">
        <v>8</v>
      </c>
    </row>
    <row r="203" spans="1:30" ht="63" hidden="1" x14ac:dyDescent="0.25">
      <c r="A203" t="s">
        <v>2420</v>
      </c>
      <c r="B203" t="s">
        <v>2128</v>
      </c>
      <c r="C203" s="17">
        <f>+SUBTOTAL(3,$F$8:F203)</f>
        <v>45</v>
      </c>
      <c r="D203" s="24" t="s">
        <v>174</v>
      </c>
      <c r="E203" s="25" t="s">
        <v>178</v>
      </c>
      <c r="F203" s="23" t="s">
        <v>681</v>
      </c>
      <c r="G203" s="23" t="s">
        <v>575</v>
      </c>
      <c r="H203" s="19" t="str">
        <f t="shared" si="17"/>
        <v>"GIRDIQO'RG'ON KIMYO INVEST"МЧЖ Усимликларни химоя қилиш ва зарар кунандалардан сақлаш ва бегона ўтлардан қарши кимевий воситалари савдо мажмуаси</v>
      </c>
      <c r="I203" s="23"/>
      <c r="J203" s="25" t="s">
        <v>24</v>
      </c>
      <c r="K203" s="25" t="s">
        <v>155</v>
      </c>
      <c r="L203" s="18"/>
      <c r="M203" s="18"/>
      <c r="N203" s="20"/>
      <c r="O203" s="20"/>
      <c r="P203" s="20"/>
      <c r="Q203" s="20"/>
      <c r="R203" s="21">
        <v>720</v>
      </c>
      <c r="S203" s="27">
        <v>220</v>
      </c>
      <c r="T203" s="27">
        <v>500</v>
      </c>
      <c r="U203" s="27">
        <v>0</v>
      </c>
      <c r="V203" s="27">
        <v>0</v>
      </c>
      <c r="W203" s="22">
        <v>3</v>
      </c>
      <c r="X203" s="27">
        <v>3</v>
      </c>
      <c r="Y203" s="26">
        <v>0</v>
      </c>
      <c r="Z203" s="26">
        <v>0</v>
      </c>
      <c r="AA203" s="40">
        <v>44644</v>
      </c>
      <c r="AB203" s="34">
        <v>44585</v>
      </c>
      <c r="AC203" s="34" t="s">
        <v>3770</v>
      </c>
      <c r="AD203" s="25" t="s">
        <v>21</v>
      </c>
    </row>
    <row r="204" spans="1:30" ht="31.5" hidden="1" x14ac:dyDescent="0.25">
      <c r="A204" t="s">
        <v>2421</v>
      </c>
      <c r="B204" t="s">
        <v>2128</v>
      </c>
      <c r="C204" s="17">
        <f>+SUBTOTAL(3,$F$8:F204)</f>
        <v>45</v>
      </c>
      <c r="D204" s="24" t="s">
        <v>174</v>
      </c>
      <c r="E204" s="25" t="s">
        <v>178</v>
      </c>
      <c r="F204" s="23" t="s">
        <v>973</v>
      </c>
      <c r="G204" s="23" t="s">
        <v>230</v>
      </c>
      <c r="H204" s="19" t="str">
        <f t="shared" si="17"/>
        <v>"Shukurullo Avtoshox bekat"ФХ Савдо мажмуаси</v>
      </c>
      <c r="I204" s="23"/>
      <c r="J204" s="25" t="s">
        <v>24</v>
      </c>
      <c r="K204" s="25" t="s">
        <v>155</v>
      </c>
      <c r="L204" s="18"/>
      <c r="M204" s="18"/>
      <c r="N204" s="20"/>
      <c r="O204" s="20"/>
      <c r="P204" s="20"/>
      <c r="Q204" s="20"/>
      <c r="R204" s="21">
        <v>6500</v>
      </c>
      <c r="S204" s="27">
        <v>6500</v>
      </c>
      <c r="T204" s="27">
        <v>0</v>
      </c>
      <c r="U204" s="27">
        <v>0</v>
      </c>
      <c r="V204" s="27">
        <v>0</v>
      </c>
      <c r="W204" s="22">
        <v>10</v>
      </c>
      <c r="X204" s="27">
        <v>10</v>
      </c>
      <c r="Y204" s="26">
        <v>0</v>
      </c>
      <c r="Z204" s="26">
        <v>0</v>
      </c>
      <c r="AA204" s="40">
        <v>44844</v>
      </c>
      <c r="AB204" s="34">
        <v>44844</v>
      </c>
      <c r="AC204" s="34" t="s">
        <v>2202</v>
      </c>
      <c r="AD204" s="25" t="s">
        <v>8</v>
      </c>
    </row>
    <row r="205" spans="1:30" ht="31.5" hidden="1" x14ac:dyDescent="0.25">
      <c r="A205" t="s">
        <v>2422</v>
      </c>
      <c r="B205" t="s">
        <v>2128</v>
      </c>
      <c r="C205" s="17">
        <f>+SUBTOTAL(3,$F$8:F205)</f>
        <v>45</v>
      </c>
      <c r="D205" s="24" t="s">
        <v>174</v>
      </c>
      <c r="E205" s="25" t="s">
        <v>178</v>
      </c>
      <c r="F205" s="23" t="s">
        <v>971</v>
      </c>
      <c r="G205" s="23" t="s">
        <v>48</v>
      </c>
      <c r="H205" s="19" t="str">
        <f t="shared" si="17"/>
        <v>"Темир келажак файз"МЧЖ Савдо мажмуаси ташкил этиш</v>
      </c>
      <c r="I205" s="23"/>
      <c r="J205" s="25" t="s">
        <v>24</v>
      </c>
      <c r="K205" s="25" t="s">
        <v>155</v>
      </c>
      <c r="L205" s="18"/>
      <c r="M205" s="18"/>
      <c r="N205" s="20"/>
      <c r="O205" s="20"/>
      <c r="P205" s="20"/>
      <c r="Q205" s="20"/>
      <c r="R205" s="21">
        <v>7000</v>
      </c>
      <c r="S205" s="27">
        <v>7000</v>
      </c>
      <c r="T205" s="27">
        <v>0</v>
      </c>
      <c r="U205" s="27">
        <v>0</v>
      </c>
      <c r="V205" s="27">
        <v>0</v>
      </c>
      <c r="W205" s="22">
        <v>15</v>
      </c>
      <c r="X205" s="27">
        <v>15</v>
      </c>
      <c r="Y205" s="26">
        <v>0</v>
      </c>
      <c r="Z205" s="26">
        <v>0</v>
      </c>
      <c r="AA205" s="40">
        <v>44650</v>
      </c>
      <c r="AB205" s="34">
        <v>44650</v>
      </c>
      <c r="AC205" s="34" t="s">
        <v>3225</v>
      </c>
      <c r="AD205" s="25" t="s">
        <v>8</v>
      </c>
    </row>
    <row r="206" spans="1:30" ht="31.5" hidden="1" x14ac:dyDescent="0.25">
      <c r="A206" t="s">
        <v>2423</v>
      </c>
      <c r="B206" t="s">
        <v>2128</v>
      </c>
      <c r="C206" s="17">
        <f>+SUBTOTAL(3,$F$8:F206)</f>
        <v>45</v>
      </c>
      <c r="D206" s="24" t="s">
        <v>174</v>
      </c>
      <c r="E206" s="25" t="s">
        <v>178</v>
      </c>
      <c r="F206" s="23" t="s">
        <v>680</v>
      </c>
      <c r="G206" s="23" t="s">
        <v>233</v>
      </c>
      <c r="H206" s="19" t="str">
        <f t="shared" si="17"/>
        <v>"Улуғбек Голд Гарденс транс"МЧЖ Юк ташиш хизматларини ташкил этиш</v>
      </c>
      <c r="I206" s="23"/>
      <c r="J206" s="25" t="s">
        <v>24</v>
      </c>
      <c r="K206" s="25" t="s">
        <v>530</v>
      </c>
      <c r="L206" s="18"/>
      <c r="M206" s="18"/>
      <c r="N206" s="20"/>
      <c r="O206" s="20"/>
      <c r="P206" s="20"/>
      <c r="Q206" s="20"/>
      <c r="R206" s="21">
        <v>2750</v>
      </c>
      <c r="S206" s="27">
        <v>850</v>
      </c>
      <c r="T206" s="27">
        <v>1900</v>
      </c>
      <c r="U206" s="27">
        <v>0</v>
      </c>
      <c r="V206" s="27">
        <v>0</v>
      </c>
      <c r="W206" s="22">
        <v>3</v>
      </c>
      <c r="X206" s="27">
        <v>3</v>
      </c>
      <c r="Y206" s="26">
        <v>0</v>
      </c>
      <c r="Z206" s="26">
        <v>0</v>
      </c>
      <c r="AA206" s="40">
        <v>44711</v>
      </c>
      <c r="AB206" s="34">
        <v>44711</v>
      </c>
      <c r="AC206" s="34" t="s">
        <v>2272</v>
      </c>
      <c r="AD206" s="25" t="s">
        <v>89</v>
      </c>
    </row>
    <row r="207" spans="1:30" ht="31.5" hidden="1" x14ac:dyDescent="0.25">
      <c r="A207" t="s">
        <v>2424</v>
      </c>
      <c r="B207" t="s">
        <v>2128</v>
      </c>
      <c r="C207" s="17">
        <f>+SUBTOTAL(3,$F$8:F207)</f>
        <v>45</v>
      </c>
      <c r="D207" s="24" t="s">
        <v>174</v>
      </c>
      <c r="E207" s="25" t="s">
        <v>178</v>
      </c>
      <c r="F207" s="23" t="s">
        <v>577</v>
      </c>
      <c r="G207" s="23" t="s">
        <v>231</v>
      </c>
      <c r="H207" s="19" t="str">
        <f t="shared" si="17"/>
        <v>Очилов Лазизбек Бетон устунчалар, евро девор ва плита ишлаб чиқариш</v>
      </c>
      <c r="I207" s="23"/>
      <c r="J207" s="25" t="s">
        <v>20</v>
      </c>
      <c r="K207" s="25" t="s">
        <v>527</v>
      </c>
      <c r="L207" s="18"/>
      <c r="M207" s="18"/>
      <c r="N207" s="20"/>
      <c r="O207" s="20"/>
      <c r="P207" s="20"/>
      <c r="Q207" s="20"/>
      <c r="R207" s="21">
        <v>500</v>
      </c>
      <c r="S207" s="27">
        <v>500</v>
      </c>
      <c r="T207" s="27">
        <v>0</v>
      </c>
      <c r="U207" s="27">
        <v>0</v>
      </c>
      <c r="V207" s="27">
        <v>0</v>
      </c>
      <c r="W207" s="22">
        <v>4</v>
      </c>
      <c r="X207" s="27">
        <v>4</v>
      </c>
      <c r="Y207" s="26">
        <v>0</v>
      </c>
      <c r="Z207" s="26">
        <v>0</v>
      </c>
      <c r="AA207" s="40">
        <v>44826</v>
      </c>
      <c r="AB207" s="34">
        <v>44826</v>
      </c>
      <c r="AC207" s="34" t="s">
        <v>2271</v>
      </c>
      <c r="AD207" s="25" t="s">
        <v>8</v>
      </c>
    </row>
    <row r="208" spans="1:30" ht="31.5" hidden="1" x14ac:dyDescent="0.25">
      <c r="A208" t="s">
        <v>2972</v>
      </c>
      <c r="B208" t="s">
        <v>1092</v>
      </c>
      <c r="C208" s="17">
        <f>+SUBTOTAL(3,$F$8:F208)</f>
        <v>45</v>
      </c>
      <c r="D208" s="24" t="s">
        <v>174</v>
      </c>
      <c r="E208" s="25" t="s">
        <v>178</v>
      </c>
      <c r="F208" s="23" t="s">
        <v>1285</v>
      </c>
      <c r="G208" s="23" t="s">
        <v>148</v>
      </c>
      <c r="H208" s="19" t="str">
        <f t="shared" si="17"/>
        <v>"INTIKO GAZ OIL" МЧЖ Хусусий мактабгача таълим муассасаси ташкил этиш</v>
      </c>
      <c r="I208" s="23"/>
      <c r="J208" s="25" t="s">
        <v>24</v>
      </c>
      <c r="K208" s="25" t="s">
        <v>529</v>
      </c>
      <c r="L208" s="18"/>
      <c r="M208" s="18"/>
      <c r="N208" s="20"/>
      <c r="O208" s="20"/>
      <c r="P208" s="20"/>
      <c r="Q208" s="20"/>
      <c r="R208" s="21">
        <v>11600</v>
      </c>
      <c r="S208" s="27">
        <v>11600</v>
      </c>
      <c r="T208" s="27">
        <v>0</v>
      </c>
      <c r="U208" s="27">
        <v>0</v>
      </c>
      <c r="V208" s="27">
        <v>0</v>
      </c>
      <c r="W208" s="22">
        <v>33</v>
      </c>
      <c r="X208" s="27">
        <v>33</v>
      </c>
      <c r="Y208" s="26">
        <v>0</v>
      </c>
      <c r="Z208" s="26">
        <v>0</v>
      </c>
      <c r="AA208" s="40">
        <v>44742</v>
      </c>
      <c r="AB208" s="34">
        <v>44742</v>
      </c>
      <c r="AC208" s="34" t="s">
        <v>2191</v>
      </c>
      <c r="AD208" s="25" t="s">
        <v>31</v>
      </c>
    </row>
    <row r="209" spans="1:31" ht="31.5" hidden="1" x14ac:dyDescent="0.25">
      <c r="A209" t="s">
        <v>2973</v>
      </c>
      <c r="B209" t="s">
        <v>1092</v>
      </c>
      <c r="C209" s="17">
        <f>+SUBTOTAL(3,$F$8:F209)</f>
        <v>45</v>
      </c>
      <c r="D209" s="24" t="s">
        <v>174</v>
      </c>
      <c r="E209" s="25" t="s">
        <v>178</v>
      </c>
      <c r="F209" s="23" t="s">
        <v>1286</v>
      </c>
      <c r="G209" s="23" t="s">
        <v>1287</v>
      </c>
      <c r="H209" s="19" t="str">
        <f t="shared" si="17"/>
        <v>"METALL INDUKSION" МЧЖ Металга ишлов бериш</v>
      </c>
      <c r="I209" s="23"/>
      <c r="J209" s="25" t="s">
        <v>20</v>
      </c>
      <c r="K209" s="25" t="s">
        <v>540</v>
      </c>
      <c r="L209" s="18"/>
      <c r="M209" s="18"/>
      <c r="N209" s="20"/>
      <c r="O209" s="20"/>
      <c r="P209" s="20"/>
      <c r="Q209" s="20"/>
      <c r="R209" s="21">
        <v>500</v>
      </c>
      <c r="S209" s="27">
        <v>500</v>
      </c>
      <c r="T209" s="27">
        <v>0</v>
      </c>
      <c r="U209" s="27">
        <v>0</v>
      </c>
      <c r="V209" s="27">
        <v>0</v>
      </c>
      <c r="W209" s="22">
        <v>5</v>
      </c>
      <c r="X209" s="27">
        <v>5</v>
      </c>
      <c r="Y209" s="26">
        <v>0</v>
      </c>
      <c r="Z209" s="26">
        <v>0</v>
      </c>
      <c r="AA209" s="40">
        <v>44742</v>
      </c>
      <c r="AB209" s="34">
        <v>44742</v>
      </c>
      <c r="AC209" s="34" t="s">
        <v>2185</v>
      </c>
      <c r="AD209" s="25" t="s">
        <v>21</v>
      </c>
    </row>
    <row r="210" spans="1:31" ht="47.25" hidden="1" x14ac:dyDescent="0.25">
      <c r="A210" t="s">
        <v>2974</v>
      </c>
      <c r="B210" t="s">
        <v>1092</v>
      </c>
      <c r="C210" s="17">
        <f>+SUBTOTAL(3,$F$8:F210)</f>
        <v>45</v>
      </c>
      <c r="D210" s="24" t="s">
        <v>174</v>
      </c>
      <c r="E210" s="25" t="s">
        <v>178</v>
      </c>
      <c r="F210" s="23" t="s">
        <v>1288</v>
      </c>
      <c r="G210" s="23" t="s">
        <v>1289</v>
      </c>
      <c r="H210" s="19" t="str">
        <f t="shared" si="17"/>
        <v>"BOHAROXON ASL QANDOLATCHI" OK Савдо дўкони ҳамда нон ва нон маҳсулотлари ишлаб чиқариш</v>
      </c>
      <c r="I210" s="23"/>
      <c r="J210" s="25" t="s">
        <v>24</v>
      </c>
      <c r="K210" s="25" t="s">
        <v>155</v>
      </c>
      <c r="L210" s="18"/>
      <c r="M210" s="18"/>
      <c r="N210" s="20"/>
      <c r="O210" s="20"/>
      <c r="P210" s="20"/>
      <c r="Q210" s="20"/>
      <c r="R210" s="21">
        <v>333</v>
      </c>
      <c r="S210" s="27">
        <v>300</v>
      </c>
      <c r="T210" s="27">
        <v>33</v>
      </c>
      <c r="U210" s="27">
        <v>0</v>
      </c>
      <c r="V210" s="27">
        <v>0</v>
      </c>
      <c r="W210" s="22">
        <v>4</v>
      </c>
      <c r="X210" s="27">
        <v>4</v>
      </c>
      <c r="Y210" s="26">
        <v>0</v>
      </c>
      <c r="Z210" s="26">
        <v>0</v>
      </c>
      <c r="AA210" s="40">
        <v>44742</v>
      </c>
      <c r="AB210" s="34">
        <v>44742</v>
      </c>
      <c r="AC210" s="34" t="s">
        <v>2277</v>
      </c>
      <c r="AD210" s="25" t="s">
        <v>21</v>
      </c>
    </row>
    <row r="211" spans="1:31" ht="47.25" hidden="1" x14ac:dyDescent="0.25">
      <c r="A211" t="s">
        <v>2975</v>
      </c>
      <c r="B211" t="s">
        <v>1092</v>
      </c>
      <c r="C211" s="17">
        <f>+SUBTOTAL(3,$F$8:F211)</f>
        <v>45</v>
      </c>
      <c r="D211" s="24" t="s">
        <v>174</v>
      </c>
      <c r="E211" s="25" t="s">
        <v>178</v>
      </c>
      <c r="F211" s="23" t="s">
        <v>1633</v>
      </c>
      <c r="G211" s="23" t="s">
        <v>1634</v>
      </c>
      <c r="H211" s="19" t="str">
        <f t="shared" si="17"/>
        <v>"Anvarjon Biznes Invest" МЧЖ Маиший чиқиндиларни қайта ишлаш кластерини ташкил этиш</v>
      </c>
      <c r="I211" s="23"/>
      <c r="J211" s="25" t="s">
        <v>20</v>
      </c>
      <c r="K211" s="25" t="s">
        <v>552</v>
      </c>
      <c r="L211" s="18"/>
      <c r="M211" s="18"/>
      <c r="N211" s="20"/>
      <c r="O211" s="20"/>
      <c r="P211" s="20"/>
      <c r="Q211" s="20"/>
      <c r="R211" s="21">
        <v>17800</v>
      </c>
      <c r="S211" s="27">
        <v>17800</v>
      </c>
      <c r="T211" s="27">
        <v>0</v>
      </c>
      <c r="U211" s="27">
        <v>0</v>
      </c>
      <c r="V211" s="27">
        <v>0</v>
      </c>
      <c r="W211" s="22">
        <v>151</v>
      </c>
      <c r="X211" s="27">
        <v>151</v>
      </c>
      <c r="Y211" s="26">
        <v>0</v>
      </c>
      <c r="Z211" s="26">
        <v>0</v>
      </c>
      <c r="AA211" s="40">
        <v>44839</v>
      </c>
      <c r="AB211" s="34">
        <v>44839</v>
      </c>
      <c r="AC211" s="34" t="s">
        <v>2260</v>
      </c>
      <c r="AD211" s="25" t="s">
        <v>8</v>
      </c>
    </row>
    <row r="212" spans="1:31" ht="31.5" hidden="1" x14ac:dyDescent="0.25">
      <c r="A212" t="s">
        <v>2976</v>
      </c>
      <c r="B212" t="s">
        <v>1092</v>
      </c>
      <c r="C212" s="17">
        <f>+SUBTOTAL(3,$F$8:F212)</f>
        <v>45</v>
      </c>
      <c r="D212" s="24" t="s">
        <v>174</v>
      </c>
      <c r="E212" s="25" t="s">
        <v>178</v>
      </c>
      <c r="F212" s="23" t="s">
        <v>1700</v>
      </c>
      <c r="G212" s="23" t="s">
        <v>1701</v>
      </c>
      <c r="H212" s="19" t="str">
        <f t="shared" si="17"/>
        <v>"MIRAQAS  BARHAYOT QURILISH" XK Юк ташаш хизматини ташкил этиш</v>
      </c>
      <c r="I212" s="23"/>
      <c r="J212" s="25" t="s">
        <v>1294</v>
      </c>
      <c r="K212" s="25" t="s">
        <v>530</v>
      </c>
      <c r="L212" s="18"/>
      <c r="M212" s="18"/>
      <c r="N212" s="20"/>
      <c r="O212" s="20"/>
      <c r="P212" s="20"/>
      <c r="Q212" s="20"/>
      <c r="R212" s="21">
        <v>2800</v>
      </c>
      <c r="S212" s="27">
        <v>100</v>
      </c>
      <c r="T212" s="27">
        <v>2700</v>
      </c>
      <c r="U212" s="27">
        <v>0</v>
      </c>
      <c r="V212" s="27">
        <v>0</v>
      </c>
      <c r="W212" s="22">
        <v>4</v>
      </c>
      <c r="X212" s="27">
        <v>4</v>
      </c>
      <c r="Y212" s="26">
        <v>0</v>
      </c>
      <c r="Z212" s="26">
        <v>0</v>
      </c>
      <c r="AA212" s="40">
        <v>44838</v>
      </c>
      <c r="AB212" s="34">
        <v>44838</v>
      </c>
      <c r="AC212" s="34" t="s">
        <v>2201</v>
      </c>
      <c r="AD212" s="25" t="s">
        <v>1417</v>
      </c>
    </row>
    <row r="213" spans="1:31" ht="31.5" hidden="1" x14ac:dyDescent="0.25">
      <c r="A213" t="s">
        <v>2977</v>
      </c>
      <c r="B213" t="s">
        <v>1092</v>
      </c>
      <c r="C213" s="17">
        <f>+SUBTOTAL(3,$F$8:F213)</f>
        <v>45</v>
      </c>
      <c r="D213" s="24" t="s">
        <v>174</v>
      </c>
      <c r="E213" s="25" t="s">
        <v>178</v>
      </c>
      <c r="F213" s="23" t="s">
        <v>1702</v>
      </c>
      <c r="G213" s="23" t="s">
        <v>1701</v>
      </c>
      <c r="H213" s="19" t="str">
        <f t="shared" si="17"/>
        <v>"MIRAQAS" XK Юк ташаш хизматини ташкил этиш</v>
      </c>
      <c r="I213" s="23"/>
      <c r="J213" s="25" t="s">
        <v>1294</v>
      </c>
      <c r="K213" s="25" t="s">
        <v>530</v>
      </c>
      <c r="L213" s="18"/>
      <c r="M213" s="18"/>
      <c r="N213" s="20"/>
      <c r="O213" s="20"/>
      <c r="P213" s="20"/>
      <c r="Q213" s="20"/>
      <c r="R213" s="21">
        <v>1300</v>
      </c>
      <c r="S213" s="27">
        <v>100</v>
      </c>
      <c r="T213" s="27">
        <v>1200</v>
      </c>
      <c r="U213" s="27">
        <v>0</v>
      </c>
      <c r="V213" s="27">
        <v>0</v>
      </c>
      <c r="W213" s="22">
        <v>2</v>
      </c>
      <c r="X213" s="27">
        <v>2</v>
      </c>
      <c r="Y213" s="26">
        <v>0</v>
      </c>
      <c r="Z213" s="26">
        <v>0</v>
      </c>
      <c r="AA213" s="40">
        <v>44838</v>
      </c>
      <c r="AB213" s="34">
        <v>44838</v>
      </c>
      <c r="AC213" s="34" t="s">
        <v>2203</v>
      </c>
      <c r="AD213" s="25" t="s">
        <v>93</v>
      </c>
    </row>
    <row r="214" spans="1:31" ht="31.5" hidden="1" x14ac:dyDescent="0.25">
      <c r="A214" t="s">
        <v>3433</v>
      </c>
      <c r="B214" t="s">
        <v>2128</v>
      </c>
      <c r="C214" s="17">
        <f>+SUBTOTAL(3,$F$8:F214)</f>
        <v>45</v>
      </c>
      <c r="D214" s="24" t="s">
        <v>174</v>
      </c>
      <c r="E214" s="25" t="s">
        <v>178</v>
      </c>
      <c r="F214" s="23" t="s">
        <v>1071</v>
      </c>
      <c r="G214" s="23" t="s">
        <v>41</v>
      </c>
      <c r="H214" s="19" t="str">
        <f t="shared" si="17"/>
        <v>"Қўшҳовуз"МЧЖ Иссиқхона ташкил этиш</v>
      </c>
      <c r="I214" s="23"/>
      <c r="J214" s="25" t="s">
        <v>23</v>
      </c>
      <c r="K214" s="25" t="s">
        <v>38</v>
      </c>
      <c r="L214" s="18"/>
      <c r="M214" s="18"/>
      <c r="N214" s="20"/>
      <c r="O214" s="20"/>
      <c r="P214" s="20"/>
      <c r="Q214" s="20"/>
      <c r="R214" s="21">
        <v>25730</v>
      </c>
      <c r="S214" s="27">
        <v>15438</v>
      </c>
      <c r="T214" s="27">
        <v>10292</v>
      </c>
      <c r="U214" s="27">
        <v>0</v>
      </c>
      <c r="V214" s="27">
        <v>0</v>
      </c>
      <c r="W214" s="22">
        <v>25</v>
      </c>
      <c r="X214" s="27">
        <v>25</v>
      </c>
      <c r="Y214" s="26">
        <v>0</v>
      </c>
      <c r="Z214" s="26">
        <v>0</v>
      </c>
      <c r="AA214" s="40">
        <v>44907</v>
      </c>
      <c r="AB214" s="34">
        <v>44907</v>
      </c>
      <c r="AC214" s="34" t="s">
        <v>2198</v>
      </c>
      <c r="AD214" s="25" t="s">
        <v>89</v>
      </c>
      <c r="AE214" t="s">
        <v>3416</v>
      </c>
    </row>
    <row r="215" spans="1:31" ht="47.25" hidden="1" x14ac:dyDescent="0.25">
      <c r="A215" t="s">
        <v>3541</v>
      </c>
      <c r="B215" t="s">
        <v>2128</v>
      </c>
      <c r="C215" s="17">
        <f>+SUBTOTAL(3,$F$8:F215)</f>
        <v>45</v>
      </c>
      <c r="D215" s="24" t="s">
        <v>174</v>
      </c>
      <c r="E215" s="25" t="s">
        <v>178</v>
      </c>
      <c r="F215" s="23" t="s">
        <v>1736</v>
      </c>
      <c r="G215" s="23" t="s">
        <v>1737</v>
      </c>
      <c r="H215" s="19" t="str">
        <f t="shared" si="17"/>
        <v>"MEYOR 111" оилавий корхонаси Қорамоллар учун озуқа сотиш шохобчаси ва қурилиш моллари сотиш шохобчасини ташкил этиш</v>
      </c>
      <c r="I215" s="23"/>
      <c r="J215" s="25" t="s">
        <v>24</v>
      </c>
      <c r="K215" s="25" t="s">
        <v>560</v>
      </c>
      <c r="L215" s="18"/>
      <c r="M215" s="18"/>
      <c r="N215" s="20"/>
      <c r="O215" s="20"/>
      <c r="P215" s="20"/>
      <c r="Q215" s="20"/>
      <c r="R215" s="21">
        <v>500</v>
      </c>
      <c r="S215" s="27">
        <v>500</v>
      </c>
      <c r="T215" s="27">
        <v>0</v>
      </c>
      <c r="U215" s="27">
        <v>0</v>
      </c>
      <c r="V215" s="27">
        <v>0</v>
      </c>
      <c r="W215" s="22">
        <v>2</v>
      </c>
      <c r="X215" s="27">
        <v>2</v>
      </c>
      <c r="Y215" s="26">
        <v>0</v>
      </c>
      <c r="Z215" s="26">
        <v>0</v>
      </c>
      <c r="AA215" s="40">
        <v>44913</v>
      </c>
      <c r="AB215" s="34">
        <v>44909</v>
      </c>
      <c r="AC215" s="34" t="s">
        <v>2193</v>
      </c>
      <c r="AD215" s="25" t="s">
        <v>8</v>
      </c>
      <c r="AE215" t="s">
        <v>3417</v>
      </c>
    </row>
    <row r="216" spans="1:31" ht="31.5" hidden="1" x14ac:dyDescent="0.25">
      <c r="A216" t="s">
        <v>3542</v>
      </c>
      <c r="B216" t="s">
        <v>2128</v>
      </c>
      <c r="C216" s="17">
        <f>+SUBTOTAL(3,$F$8:F216)</f>
        <v>45</v>
      </c>
      <c r="D216" s="24" t="s">
        <v>174</v>
      </c>
      <c r="E216" s="25" t="s">
        <v>178</v>
      </c>
      <c r="F216" s="23" t="s">
        <v>1749</v>
      </c>
      <c r="G216" s="23" t="s">
        <v>1750</v>
      </c>
      <c r="H216" s="19" t="str">
        <f t="shared" si="17"/>
        <v>"ABDUALIMOV ASADULLO боғлари" МЧЖ Биогомес ишлаб чиқаришни ташкил этиш</v>
      </c>
      <c r="I216" s="23"/>
      <c r="J216" s="25" t="s">
        <v>20</v>
      </c>
      <c r="K216" s="25" t="s">
        <v>551</v>
      </c>
      <c r="L216" s="18"/>
      <c r="M216" s="18"/>
      <c r="N216" s="20"/>
      <c r="O216" s="20"/>
      <c r="P216" s="20"/>
      <c r="Q216" s="20"/>
      <c r="R216" s="21">
        <v>500</v>
      </c>
      <c r="S216" s="27">
        <v>500</v>
      </c>
      <c r="T216" s="27">
        <v>0</v>
      </c>
      <c r="U216" s="27">
        <v>0</v>
      </c>
      <c r="V216" s="27">
        <v>0</v>
      </c>
      <c r="W216" s="22">
        <v>2</v>
      </c>
      <c r="X216" s="27">
        <v>2</v>
      </c>
      <c r="Y216" s="26">
        <v>0</v>
      </c>
      <c r="Z216" s="26">
        <v>0</v>
      </c>
      <c r="AA216" s="40">
        <v>44909</v>
      </c>
      <c r="AB216" s="34">
        <v>44909</v>
      </c>
      <c r="AC216" s="34" t="s">
        <v>2163</v>
      </c>
      <c r="AD216" s="25" t="s">
        <v>8</v>
      </c>
      <c r="AE216" t="s">
        <v>3417</v>
      </c>
    </row>
    <row r="217" spans="1:31" ht="31.5" hidden="1" x14ac:dyDescent="0.25">
      <c r="A217" t="s">
        <v>3543</v>
      </c>
      <c r="B217" t="s">
        <v>2128</v>
      </c>
      <c r="C217" s="17">
        <f>+SUBTOTAL(3,$F$8:F217)</f>
        <v>45</v>
      </c>
      <c r="D217" s="24" t="s">
        <v>174</v>
      </c>
      <c r="E217" s="25" t="s">
        <v>178</v>
      </c>
      <c r="F217" s="23" t="s">
        <v>1754</v>
      </c>
      <c r="G217" s="23" t="s">
        <v>1755</v>
      </c>
      <c r="H217" s="19" t="str">
        <f t="shared" si="17"/>
        <v>"AHMAD HALOL GO'SHT MAXSULOTLARI" МЧЖ Гўштни қайта ишлаш</v>
      </c>
      <c r="I217" s="23"/>
      <c r="J217" s="25" t="s">
        <v>20</v>
      </c>
      <c r="K217" s="25" t="s">
        <v>544</v>
      </c>
      <c r="L217" s="18"/>
      <c r="M217" s="18"/>
      <c r="N217" s="20"/>
      <c r="O217" s="20"/>
      <c r="P217" s="20"/>
      <c r="Q217" s="20"/>
      <c r="R217" s="21">
        <v>700</v>
      </c>
      <c r="S217" s="27">
        <v>700</v>
      </c>
      <c r="T217" s="27">
        <v>0</v>
      </c>
      <c r="U217" s="27">
        <v>0</v>
      </c>
      <c r="V217" s="27">
        <v>0</v>
      </c>
      <c r="W217" s="22">
        <v>3</v>
      </c>
      <c r="X217" s="27">
        <v>3</v>
      </c>
      <c r="Y217" s="26">
        <v>0</v>
      </c>
      <c r="Z217" s="26">
        <v>0</v>
      </c>
      <c r="AA217" s="40">
        <v>44913</v>
      </c>
      <c r="AB217" s="34">
        <v>44909</v>
      </c>
      <c r="AC217" s="34" t="s">
        <v>2298</v>
      </c>
      <c r="AD217" s="25" t="s">
        <v>8</v>
      </c>
      <c r="AE217" t="s">
        <v>3417</v>
      </c>
    </row>
    <row r="218" spans="1:31" ht="47.25" hidden="1" x14ac:dyDescent="0.25">
      <c r="A218" t="s">
        <v>3544</v>
      </c>
      <c r="B218" t="s">
        <v>2128</v>
      </c>
      <c r="C218" s="17">
        <f>+SUBTOTAL(3,$F$8:F218)</f>
        <v>45</v>
      </c>
      <c r="D218" s="24" t="s">
        <v>174</v>
      </c>
      <c r="E218" s="25" t="s">
        <v>178</v>
      </c>
      <c r="F218" s="23" t="s">
        <v>1761</v>
      </c>
      <c r="G218" s="23" t="s">
        <v>1762</v>
      </c>
      <c r="H218" s="19" t="str">
        <f t="shared" si="17"/>
        <v>"AXMADJON EHTIYOT QISMLAR" МЧЖ Автомобиллар эхтиёт қисимлари савдо дўконини ташкил этиш</v>
      </c>
      <c r="I218" s="23"/>
      <c r="J218" s="25" t="s">
        <v>24</v>
      </c>
      <c r="K218" s="25" t="s">
        <v>560</v>
      </c>
      <c r="L218" s="18"/>
      <c r="M218" s="18"/>
      <c r="N218" s="20"/>
      <c r="O218" s="20"/>
      <c r="P218" s="20"/>
      <c r="Q218" s="20"/>
      <c r="R218" s="21">
        <v>700</v>
      </c>
      <c r="S218" s="27">
        <v>700</v>
      </c>
      <c r="T218" s="27">
        <v>0</v>
      </c>
      <c r="U218" s="27">
        <v>0</v>
      </c>
      <c r="V218" s="27">
        <v>0</v>
      </c>
      <c r="W218" s="22">
        <v>2</v>
      </c>
      <c r="X218" s="27">
        <v>2</v>
      </c>
      <c r="Y218" s="26">
        <v>0</v>
      </c>
      <c r="Z218" s="26">
        <v>0</v>
      </c>
      <c r="AA218" s="40">
        <v>44913</v>
      </c>
      <c r="AB218" s="34">
        <v>44909</v>
      </c>
      <c r="AC218" s="34" t="s">
        <v>2295</v>
      </c>
      <c r="AD218" s="25" t="s">
        <v>8</v>
      </c>
      <c r="AE218" t="s">
        <v>3417</v>
      </c>
    </row>
    <row r="219" spans="1:31" ht="47.25" hidden="1" x14ac:dyDescent="0.25">
      <c r="A219" t="s">
        <v>3545</v>
      </c>
      <c r="B219" t="s">
        <v>2128</v>
      </c>
      <c r="C219" s="17">
        <f>+SUBTOTAL(3,$F$8:F219)</f>
        <v>45</v>
      </c>
      <c r="D219" s="24" t="s">
        <v>174</v>
      </c>
      <c r="E219" s="25" t="s">
        <v>178</v>
      </c>
      <c r="F219" s="23" t="s">
        <v>1766</v>
      </c>
      <c r="G219" s="23" t="s">
        <v>1767</v>
      </c>
      <c r="H219" s="19" t="str">
        <f t="shared" si="17"/>
        <v>"BAKERY BY DIMIR" оилавий корхонаси Нон маҳсулотлари ишлаб чиқариш ҳамда маиший ихизмат кўрсатиш маркази ташкил этиш</v>
      </c>
      <c r="I219" s="23"/>
      <c r="J219" s="25" t="s">
        <v>20</v>
      </c>
      <c r="K219" s="25" t="s">
        <v>544</v>
      </c>
      <c r="L219" s="18"/>
      <c r="M219" s="18"/>
      <c r="N219" s="20"/>
      <c r="O219" s="20"/>
      <c r="P219" s="20"/>
      <c r="Q219" s="20"/>
      <c r="R219" s="21">
        <v>850</v>
      </c>
      <c r="S219" s="27">
        <v>850</v>
      </c>
      <c r="T219" s="27">
        <v>0</v>
      </c>
      <c r="U219" s="27">
        <v>0</v>
      </c>
      <c r="V219" s="27">
        <v>0</v>
      </c>
      <c r="W219" s="22">
        <v>3</v>
      </c>
      <c r="X219" s="27">
        <v>3</v>
      </c>
      <c r="Y219" s="26">
        <v>0</v>
      </c>
      <c r="Z219" s="26">
        <v>0</v>
      </c>
      <c r="AA219" s="40">
        <v>44917</v>
      </c>
      <c r="AB219" s="34">
        <v>44916</v>
      </c>
      <c r="AC219" s="34" t="s">
        <v>2293</v>
      </c>
      <c r="AD219" s="25" t="s">
        <v>8</v>
      </c>
      <c r="AE219" t="s">
        <v>3417</v>
      </c>
    </row>
    <row r="220" spans="1:31" ht="31.5" hidden="1" x14ac:dyDescent="0.25">
      <c r="A220" t="s">
        <v>3546</v>
      </c>
      <c r="B220" t="s">
        <v>2128</v>
      </c>
      <c r="C220" s="17">
        <f>+SUBTOTAL(3,$F$8:F220)</f>
        <v>45</v>
      </c>
      <c r="D220" s="24" t="s">
        <v>174</v>
      </c>
      <c r="E220" s="25" t="s">
        <v>178</v>
      </c>
      <c r="F220" s="23" t="s">
        <v>1772</v>
      </c>
      <c r="G220" s="23" t="s">
        <v>1773</v>
      </c>
      <c r="H220" s="19" t="str">
        <f t="shared" si="17"/>
        <v>"BZ VEHICLES GROUP" МЧЖ Юк мотоцикллари ишлаб чиқаришни ташкил этиш</v>
      </c>
      <c r="I220" s="23"/>
      <c r="J220" s="25" t="s">
        <v>20</v>
      </c>
      <c r="K220" s="25" t="s">
        <v>1635</v>
      </c>
      <c r="L220" s="18"/>
      <c r="M220" s="18"/>
      <c r="N220" s="20"/>
      <c r="O220" s="20"/>
      <c r="P220" s="20"/>
      <c r="Q220" s="20"/>
      <c r="R220" s="21">
        <v>1901.902</v>
      </c>
      <c r="S220" s="27">
        <v>1200</v>
      </c>
      <c r="T220" s="27">
        <v>0</v>
      </c>
      <c r="U220" s="27">
        <v>0</v>
      </c>
      <c r="V220" s="27">
        <v>62</v>
      </c>
      <c r="W220" s="22">
        <v>5</v>
      </c>
      <c r="X220" s="27">
        <v>5</v>
      </c>
      <c r="Y220" s="26">
        <v>0</v>
      </c>
      <c r="Z220" s="26">
        <v>0</v>
      </c>
      <c r="AA220" s="40">
        <v>44913</v>
      </c>
      <c r="AB220" s="34">
        <v>44909</v>
      </c>
      <c r="AC220" s="34" t="s">
        <v>2197</v>
      </c>
      <c r="AD220" s="25" t="s">
        <v>8</v>
      </c>
      <c r="AE220" t="s">
        <v>3417</v>
      </c>
    </row>
    <row r="221" spans="1:31" ht="31.5" hidden="1" x14ac:dyDescent="0.25">
      <c r="A221" t="s">
        <v>3547</v>
      </c>
      <c r="B221" t="s">
        <v>2128</v>
      </c>
      <c r="C221" s="17">
        <f>+SUBTOTAL(3,$F$8:F221)</f>
        <v>45</v>
      </c>
      <c r="D221" s="24" t="s">
        <v>174</v>
      </c>
      <c r="E221" s="25" t="s">
        <v>178</v>
      </c>
      <c r="F221" s="23" t="s">
        <v>1787</v>
      </c>
      <c r="G221" s="23" t="s">
        <v>59</v>
      </c>
      <c r="H221" s="19" t="str">
        <f t="shared" si="17"/>
        <v>"FARHOD S FOODS" оилавий корхоаси Савдо дўкони ташкил этиш</v>
      </c>
      <c r="I221" s="23"/>
      <c r="J221" s="25" t="s">
        <v>24</v>
      </c>
      <c r="K221" s="25" t="s">
        <v>155</v>
      </c>
      <c r="L221" s="18"/>
      <c r="M221" s="18"/>
      <c r="N221" s="20"/>
      <c r="O221" s="20"/>
      <c r="P221" s="20"/>
      <c r="Q221" s="20"/>
      <c r="R221" s="21">
        <v>800</v>
      </c>
      <c r="S221" s="27">
        <v>800</v>
      </c>
      <c r="T221" s="27">
        <v>0</v>
      </c>
      <c r="U221" s="27">
        <v>0</v>
      </c>
      <c r="V221" s="27">
        <v>0</v>
      </c>
      <c r="W221" s="22">
        <v>2</v>
      </c>
      <c r="X221" s="27">
        <v>2</v>
      </c>
      <c r="Y221" s="26">
        <v>0</v>
      </c>
      <c r="Z221" s="26">
        <v>0</v>
      </c>
      <c r="AA221" s="40">
        <v>44913</v>
      </c>
      <c r="AB221" s="34">
        <v>44912</v>
      </c>
      <c r="AC221" s="34" t="s">
        <v>2252</v>
      </c>
      <c r="AD221" s="25" t="s">
        <v>8</v>
      </c>
      <c r="AE221" t="s">
        <v>3417</v>
      </c>
    </row>
    <row r="222" spans="1:31" ht="31.5" hidden="1" x14ac:dyDescent="0.25">
      <c r="A222" t="s">
        <v>3548</v>
      </c>
      <c r="B222" t="s">
        <v>2128</v>
      </c>
      <c r="C222" s="17">
        <f>+SUBTOTAL(3,$F$8:F222)</f>
        <v>45</v>
      </c>
      <c r="D222" s="24" t="s">
        <v>174</v>
      </c>
      <c r="E222" s="25" t="s">
        <v>178</v>
      </c>
      <c r="F222" s="23" t="s">
        <v>1788</v>
      </c>
      <c r="G222" s="23" t="s">
        <v>48</v>
      </c>
      <c r="H222" s="19" t="str">
        <f t="shared" si="17"/>
        <v>"FARUX OTA 1979" МЧЖ Савдо мажмуаси ташкил этиш</v>
      </c>
      <c r="I222" s="23"/>
      <c r="J222" s="25" t="s">
        <v>24</v>
      </c>
      <c r="K222" s="25" t="s">
        <v>155</v>
      </c>
      <c r="L222" s="18"/>
      <c r="M222" s="18"/>
      <c r="N222" s="20"/>
      <c r="O222" s="20"/>
      <c r="P222" s="20"/>
      <c r="Q222" s="20"/>
      <c r="R222" s="21">
        <v>650</v>
      </c>
      <c r="S222" s="27">
        <v>650</v>
      </c>
      <c r="T222" s="27">
        <v>0</v>
      </c>
      <c r="U222" s="27">
        <v>0</v>
      </c>
      <c r="V222" s="27">
        <v>0</v>
      </c>
      <c r="W222" s="22">
        <v>2</v>
      </c>
      <c r="X222" s="27">
        <v>2</v>
      </c>
      <c r="Y222" s="26">
        <v>0</v>
      </c>
      <c r="Z222" s="26">
        <v>0</v>
      </c>
      <c r="AA222" s="40">
        <v>44917</v>
      </c>
      <c r="AB222" s="34">
        <v>44917</v>
      </c>
      <c r="AC222" s="34" t="s">
        <v>2305</v>
      </c>
      <c r="AD222" s="25" t="s">
        <v>8</v>
      </c>
      <c r="AE222" t="s">
        <v>3417</v>
      </c>
    </row>
    <row r="223" spans="1:31" ht="47.25" hidden="1" x14ac:dyDescent="0.25">
      <c r="A223" t="s">
        <v>3549</v>
      </c>
      <c r="B223" t="s">
        <v>2128</v>
      </c>
      <c r="C223" s="17">
        <f>+SUBTOTAL(3,$F$8:F223)</f>
        <v>45</v>
      </c>
      <c r="D223" s="24" t="s">
        <v>174</v>
      </c>
      <c r="E223" s="25" t="s">
        <v>178</v>
      </c>
      <c r="F223" s="23" t="s">
        <v>1793</v>
      </c>
      <c r="G223" s="23" t="s">
        <v>1794</v>
      </c>
      <c r="H223" s="19" t="str">
        <f t="shared" si="17"/>
        <v>"HAVAS MED DIAGNOSTIKASI" МЧЖ  Тиббий хизмат курсатишни ривожлантириш, хусусий клиника ташкил этиш</v>
      </c>
      <c r="I223" s="23"/>
      <c r="J223" s="25" t="s">
        <v>24</v>
      </c>
      <c r="K223" s="25" t="s">
        <v>116</v>
      </c>
      <c r="L223" s="18"/>
      <c r="M223" s="18"/>
      <c r="N223" s="20"/>
      <c r="O223" s="20"/>
      <c r="P223" s="20"/>
      <c r="Q223" s="20"/>
      <c r="R223" s="21">
        <v>1500</v>
      </c>
      <c r="S223" s="27">
        <v>1500</v>
      </c>
      <c r="T223" s="27">
        <v>0</v>
      </c>
      <c r="U223" s="27">
        <v>0</v>
      </c>
      <c r="V223" s="27">
        <v>0</v>
      </c>
      <c r="W223" s="22">
        <v>5</v>
      </c>
      <c r="X223" s="27">
        <v>5</v>
      </c>
      <c r="Y223" s="26">
        <v>0</v>
      </c>
      <c r="Z223" s="26">
        <v>0</v>
      </c>
      <c r="AA223" s="40">
        <v>44917</v>
      </c>
      <c r="AB223" s="34">
        <v>44917</v>
      </c>
      <c r="AC223" s="34" t="s">
        <v>2291</v>
      </c>
      <c r="AD223" s="25" t="s">
        <v>8</v>
      </c>
      <c r="AE223" t="s">
        <v>3417</v>
      </c>
    </row>
    <row r="224" spans="1:31" ht="47.25" hidden="1" x14ac:dyDescent="0.25">
      <c r="A224" t="s">
        <v>3550</v>
      </c>
      <c r="B224" t="s">
        <v>2128</v>
      </c>
      <c r="C224" s="17">
        <f>+SUBTOTAL(3,$F$8:F224)</f>
        <v>45</v>
      </c>
      <c r="D224" s="24" t="s">
        <v>174</v>
      </c>
      <c r="E224" s="25" t="s">
        <v>178</v>
      </c>
      <c r="F224" s="23" t="s">
        <v>1799</v>
      </c>
      <c r="G224" s="23" t="s">
        <v>1800</v>
      </c>
      <c r="H224" s="19" t="str">
        <f t="shared" si="17"/>
        <v xml:space="preserve">"IMPERIA MOTORS" МЧЖ Автомобилларга Хизмат кўрсатиш маркази ташкил этиш </v>
      </c>
      <c r="I224" s="23"/>
      <c r="J224" s="25" t="s">
        <v>24</v>
      </c>
      <c r="K224" s="25" t="s">
        <v>525</v>
      </c>
      <c r="L224" s="18"/>
      <c r="M224" s="18"/>
      <c r="N224" s="20"/>
      <c r="O224" s="20"/>
      <c r="P224" s="20"/>
      <c r="Q224" s="20"/>
      <c r="R224" s="21">
        <v>600</v>
      </c>
      <c r="S224" s="27">
        <v>600</v>
      </c>
      <c r="T224" s="27">
        <v>0</v>
      </c>
      <c r="U224" s="27">
        <v>0</v>
      </c>
      <c r="V224" s="27">
        <v>0</v>
      </c>
      <c r="W224" s="22">
        <v>2</v>
      </c>
      <c r="X224" s="27">
        <v>2</v>
      </c>
      <c r="Y224" s="26">
        <v>0</v>
      </c>
      <c r="Z224" s="26">
        <v>0</v>
      </c>
      <c r="AA224" s="40">
        <v>44917</v>
      </c>
      <c r="AB224" s="34">
        <v>44917</v>
      </c>
      <c r="AC224" s="34" t="s">
        <v>2304</v>
      </c>
      <c r="AD224" s="25" t="s">
        <v>8</v>
      </c>
      <c r="AE224" t="s">
        <v>3417</v>
      </c>
    </row>
    <row r="225" spans="1:31" ht="31.5" hidden="1" x14ac:dyDescent="0.25">
      <c r="A225" t="s">
        <v>3551</v>
      </c>
      <c r="B225" t="s">
        <v>2128</v>
      </c>
      <c r="C225" s="17">
        <f>+SUBTOTAL(3,$F$8:F225)</f>
        <v>45</v>
      </c>
      <c r="D225" s="24" t="s">
        <v>174</v>
      </c>
      <c r="E225" s="25" t="s">
        <v>178</v>
      </c>
      <c r="F225" s="23" t="s">
        <v>1804</v>
      </c>
      <c r="G225" s="23" t="s">
        <v>67</v>
      </c>
      <c r="H225" s="19" t="str">
        <f t="shared" si="17"/>
        <v>"IYMONA GOLD FARM" хусусий корхонаси Дорихона ташкил этиш</v>
      </c>
      <c r="I225" s="23"/>
      <c r="J225" s="25" t="s">
        <v>24</v>
      </c>
      <c r="K225" s="25" t="s">
        <v>560</v>
      </c>
      <c r="L225" s="18"/>
      <c r="M225" s="18"/>
      <c r="N225" s="20"/>
      <c r="O225" s="20"/>
      <c r="P225" s="20"/>
      <c r="Q225" s="20"/>
      <c r="R225" s="21">
        <v>800</v>
      </c>
      <c r="S225" s="27">
        <v>800</v>
      </c>
      <c r="T225" s="27">
        <v>0</v>
      </c>
      <c r="U225" s="27">
        <v>0</v>
      </c>
      <c r="V225" s="27">
        <v>0</v>
      </c>
      <c r="W225" s="22">
        <v>2</v>
      </c>
      <c r="X225" s="27">
        <v>2</v>
      </c>
      <c r="Y225" s="26">
        <v>0</v>
      </c>
      <c r="Z225" s="26">
        <v>0</v>
      </c>
      <c r="AA225" s="40">
        <v>44916</v>
      </c>
      <c r="AB225" s="34">
        <v>44915</v>
      </c>
      <c r="AC225" s="34" t="s">
        <v>3219</v>
      </c>
      <c r="AD225" s="25" t="s">
        <v>8</v>
      </c>
      <c r="AE225" t="s">
        <v>3417</v>
      </c>
    </row>
    <row r="226" spans="1:31" ht="31.5" hidden="1" x14ac:dyDescent="0.25">
      <c r="A226" t="s">
        <v>3552</v>
      </c>
      <c r="B226" t="s">
        <v>2128</v>
      </c>
      <c r="C226" s="17">
        <f>+SUBTOTAL(3,$F$8:F226)</f>
        <v>45</v>
      </c>
      <c r="D226" s="24" t="s">
        <v>174</v>
      </c>
      <c r="E226" s="25" t="s">
        <v>178</v>
      </c>
      <c r="F226" s="23" t="s">
        <v>1817</v>
      </c>
      <c r="G226" s="23" t="s">
        <v>1818</v>
      </c>
      <c r="H226" s="19" t="str">
        <f t="shared" si="17"/>
        <v>"KURGAN AURUM LES" МЧЖ Курилиш моллари савдо дўкони ташкил этиш</v>
      </c>
      <c r="I226" s="23"/>
      <c r="J226" s="25" t="s">
        <v>24</v>
      </c>
      <c r="K226" s="25" t="s">
        <v>560</v>
      </c>
      <c r="L226" s="18"/>
      <c r="M226" s="18"/>
      <c r="N226" s="20"/>
      <c r="O226" s="20"/>
      <c r="P226" s="20"/>
      <c r="Q226" s="20"/>
      <c r="R226" s="21">
        <v>1500</v>
      </c>
      <c r="S226" s="27">
        <v>1500</v>
      </c>
      <c r="T226" s="27">
        <v>0</v>
      </c>
      <c r="U226" s="27">
        <v>0</v>
      </c>
      <c r="V226" s="27">
        <v>0</v>
      </c>
      <c r="W226" s="22">
        <v>6</v>
      </c>
      <c r="X226" s="27">
        <v>6</v>
      </c>
      <c r="Y226" s="26">
        <v>0</v>
      </c>
      <c r="Z226" s="26">
        <v>0</v>
      </c>
      <c r="AA226" s="40">
        <v>44913</v>
      </c>
      <c r="AB226" s="34">
        <v>44912</v>
      </c>
      <c r="AC226" s="34" t="s">
        <v>2200</v>
      </c>
      <c r="AD226" s="25" t="s">
        <v>8</v>
      </c>
      <c r="AE226" t="s">
        <v>3417</v>
      </c>
    </row>
    <row r="227" spans="1:31" ht="31.5" hidden="1" x14ac:dyDescent="0.25">
      <c r="A227" t="s">
        <v>3553</v>
      </c>
      <c r="B227" t="s">
        <v>2128</v>
      </c>
      <c r="C227" s="17">
        <f>+SUBTOTAL(3,$F$8:F227)</f>
        <v>45</v>
      </c>
      <c r="D227" s="24" t="s">
        <v>174</v>
      </c>
      <c r="E227" s="25" t="s">
        <v>178</v>
      </c>
      <c r="F227" s="23" t="s">
        <v>1820</v>
      </c>
      <c r="G227" s="23" t="s">
        <v>86</v>
      </c>
      <c r="H227" s="19" t="str">
        <f t="shared" si="17"/>
        <v>"M MEDICAL SENTR" хусусий корхонаси Хусусий клиника ташкил этиш</v>
      </c>
      <c r="I227" s="23"/>
      <c r="J227" s="25" t="s">
        <v>24</v>
      </c>
      <c r="K227" s="25" t="s">
        <v>116</v>
      </c>
      <c r="L227" s="18"/>
      <c r="M227" s="18"/>
      <c r="N227" s="20"/>
      <c r="O227" s="20"/>
      <c r="P227" s="20"/>
      <c r="Q227" s="20"/>
      <c r="R227" s="21">
        <v>800</v>
      </c>
      <c r="S227" s="27">
        <v>800</v>
      </c>
      <c r="T227" s="27">
        <v>0</v>
      </c>
      <c r="U227" s="27">
        <v>0</v>
      </c>
      <c r="V227" s="27">
        <v>0</v>
      </c>
      <c r="W227" s="22">
        <v>3</v>
      </c>
      <c r="X227" s="27">
        <v>3</v>
      </c>
      <c r="Y227" s="26">
        <v>0</v>
      </c>
      <c r="Z227" s="26">
        <v>0</v>
      </c>
      <c r="AA227" s="40">
        <v>44917</v>
      </c>
      <c r="AB227" s="34">
        <v>44916</v>
      </c>
      <c r="AC227" s="34" t="s">
        <v>2288</v>
      </c>
      <c r="AD227" s="25" t="s">
        <v>8</v>
      </c>
      <c r="AE227" t="s">
        <v>3417</v>
      </c>
    </row>
    <row r="228" spans="1:31" ht="31.5" hidden="1" x14ac:dyDescent="0.25">
      <c r="A228" t="s">
        <v>3554</v>
      </c>
      <c r="B228" t="s">
        <v>2128</v>
      </c>
      <c r="C228" s="17">
        <f>+SUBTOTAL(3,$F$8:F228)</f>
        <v>45</v>
      </c>
      <c r="D228" s="24" t="s">
        <v>174</v>
      </c>
      <c r="E228" s="25" t="s">
        <v>178</v>
      </c>
      <c r="F228" s="23" t="s">
        <v>1822</v>
      </c>
      <c r="G228" s="23" t="s">
        <v>1823</v>
      </c>
      <c r="H228" s="19" t="str">
        <f t="shared" si="17"/>
        <v>"MASHRABJON MUXLISA" МЧЖ Мебел ишлаб чиқариш цехи ташкил этиш</v>
      </c>
      <c r="I228" s="23"/>
      <c r="J228" s="25" t="s">
        <v>20</v>
      </c>
      <c r="K228" s="25" t="s">
        <v>1386</v>
      </c>
      <c r="L228" s="18"/>
      <c r="M228" s="18"/>
      <c r="N228" s="20"/>
      <c r="O228" s="20"/>
      <c r="P228" s="20"/>
      <c r="Q228" s="20"/>
      <c r="R228" s="21">
        <v>700</v>
      </c>
      <c r="S228" s="27">
        <v>700</v>
      </c>
      <c r="T228" s="27">
        <v>0</v>
      </c>
      <c r="U228" s="27">
        <v>0</v>
      </c>
      <c r="V228" s="27">
        <v>0</v>
      </c>
      <c r="W228" s="22">
        <v>2</v>
      </c>
      <c r="X228" s="27">
        <v>2</v>
      </c>
      <c r="Y228" s="26">
        <v>0</v>
      </c>
      <c r="Z228" s="26">
        <v>0</v>
      </c>
      <c r="AA228" s="40">
        <v>44917</v>
      </c>
      <c r="AB228" s="34">
        <v>44917</v>
      </c>
      <c r="AC228" s="34" t="s">
        <v>2292</v>
      </c>
      <c r="AD228" s="25" t="s">
        <v>8</v>
      </c>
      <c r="AE228" t="s">
        <v>3417</v>
      </c>
    </row>
    <row r="229" spans="1:31" ht="31.5" hidden="1" x14ac:dyDescent="0.25">
      <c r="A229" t="s">
        <v>3555</v>
      </c>
      <c r="B229" t="s">
        <v>2128</v>
      </c>
      <c r="C229" s="17">
        <f>+SUBTOTAL(3,$F$8:F229)</f>
        <v>45</v>
      </c>
      <c r="D229" s="24" t="s">
        <v>174</v>
      </c>
      <c r="E229" s="25" t="s">
        <v>178</v>
      </c>
      <c r="F229" s="23" t="s">
        <v>1826</v>
      </c>
      <c r="G229" s="23" t="s">
        <v>86</v>
      </c>
      <c r="H229" s="19" t="str">
        <f t="shared" si="17"/>
        <v>"MEGA MED 777" МЧЖ Хусусий клиника ташкил этиш</v>
      </c>
      <c r="I229" s="23"/>
      <c r="J229" s="25" t="s">
        <v>24</v>
      </c>
      <c r="K229" s="25" t="s">
        <v>116</v>
      </c>
      <c r="L229" s="18"/>
      <c r="M229" s="18"/>
      <c r="N229" s="20"/>
      <c r="O229" s="20"/>
      <c r="P229" s="20"/>
      <c r="Q229" s="20"/>
      <c r="R229" s="21">
        <v>2500</v>
      </c>
      <c r="S229" s="27">
        <v>1500</v>
      </c>
      <c r="T229" s="27">
        <v>1000</v>
      </c>
      <c r="U229" s="27">
        <v>0</v>
      </c>
      <c r="V229" s="27">
        <v>0</v>
      </c>
      <c r="W229" s="22">
        <v>6</v>
      </c>
      <c r="X229" s="27">
        <v>6</v>
      </c>
      <c r="Y229" s="26">
        <v>0</v>
      </c>
      <c r="Z229" s="26">
        <v>0</v>
      </c>
      <c r="AA229" s="40">
        <v>44917</v>
      </c>
      <c r="AB229" s="34">
        <v>44917</v>
      </c>
      <c r="AC229" s="34" t="s">
        <v>2289</v>
      </c>
      <c r="AD229" s="25" t="s">
        <v>21</v>
      </c>
      <c r="AE229" t="s">
        <v>3417</v>
      </c>
    </row>
    <row r="230" spans="1:31" ht="31.5" hidden="1" x14ac:dyDescent="0.25">
      <c r="A230" t="s">
        <v>3556</v>
      </c>
      <c r="B230" t="s">
        <v>2128</v>
      </c>
      <c r="C230" s="17">
        <f>+SUBTOTAL(3,$F$8:F230)</f>
        <v>45</v>
      </c>
      <c r="D230" s="24" t="s">
        <v>174</v>
      </c>
      <c r="E230" s="25" t="s">
        <v>178</v>
      </c>
      <c r="F230" s="23" t="s">
        <v>1835</v>
      </c>
      <c r="G230" s="23" t="s">
        <v>43</v>
      </c>
      <c r="H230" s="19" t="str">
        <f t="shared" si="17"/>
        <v>"MUNDIYON ASL PROF" оилавий корхонаси Мебел ишлаб чиқаришни ташкил этиш</v>
      </c>
      <c r="I230" s="23"/>
      <c r="J230" s="25" t="s">
        <v>20</v>
      </c>
      <c r="K230" s="25" t="s">
        <v>1386</v>
      </c>
      <c r="L230" s="18"/>
      <c r="M230" s="18"/>
      <c r="N230" s="20"/>
      <c r="O230" s="20"/>
      <c r="P230" s="20"/>
      <c r="Q230" s="20"/>
      <c r="R230" s="21">
        <v>1000</v>
      </c>
      <c r="S230" s="27">
        <v>1000</v>
      </c>
      <c r="T230" s="27">
        <v>0</v>
      </c>
      <c r="U230" s="27">
        <v>0</v>
      </c>
      <c r="V230" s="27">
        <v>0</v>
      </c>
      <c r="W230" s="22">
        <v>5</v>
      </c>
      <c r="X230" s="27">
        <v>5</v>
      </c>
      <c r="Y230" s="26">
        <v>0</v>
      </c>
      <c r="Z230" s="26">
        <v>0</v>
      </c>
      <c r="AA230" s="40">
        <v>44916</v>
      </c>
      <c r="AB230" s="34">
        <v>44915</v>
      </c>
      <c r="AC230" s="34" t="s">
        <v>2131</v>
      </c>
      <c r="AD230" s="25" t="s">
        <v>8</v>
      </c>
      <c r="AE230" t="s">
        <v>3417</v>
      </c>
    </row>
    <row r="231" spans="1:31" ht="31.5" hidden="1" x14ac:dyDescent="0.25">
      <c r="A231" t="s">
        <v>3557</v>
      </c>
      <c r="B231" t="s">
        <v>2128</v>
      </c>
      <c r="C231" s="17">
        <f>+SUBTOTAL(3,$F$8:F231)</f>
        <v>45</v>
      </c>
      <c r="D231" s="24" t="s">
        <v>174</v>
      </c>
      <c r="E231" s="25" t="s">
        <v>178</v>
      </c>
      <c r="F231" s="23" t="s">
        <v>1847</v>
      </c>
      <c r="G231" s="23" t="s">
        <v>505</v>
      </c>
      <c r="H231" s="19" t="str">
        <f t="shared" si="17"/>
        <v>"OTAJON SHIRINLIKLARI" оилавий корхонаси Қандолатчиликни ташкил этиш</v>
      </c>
      <c r="I231" s="23"/>
      <c r="J231" s="25" t="s">
        <v>20</v>
      </c>
      <c r="K231" s="25" t="s">
        <v>526</v>
      </c>
      <c r="L231" s="18"/>
      <c r="M231" s="18"/>
      <c r="N231" s="20"/>
      <c r="O231" s="20"/>
      <c r="P231" s="20"/>
      <c r="Q231" s="20"/>
      <c r="R231" s="21">
        <v>1200</v>
      </c>
      <c r="S231" s="27">
        <v>1200</v>
      </c>
      <c r="T231" s="27">
        <v>0</v>
      </c>
      <c r="U231" s="27">
        <v>0</v>
      </c>
      <c r="V231" s="27">
        <v>0</v>
      </c>
      <c r="W231" s="22">
        <v>4</v>
      </c>
      <c r="X231" s="27">
        <v>4</v>
      </c>
      <c r="Y231" s="26">
        <v>0</v>
      </c>
      <c r="Z231" s="26">
        <v>0</v>
      </c>
      <c r="AA231" s="40">
        <v>44915</v>
      </c>
      <c r="AB231" s="34">
        <v>44914</v>
      </c>
      <c r="AC231" s="34" t="s">
        <v>2300</v>
      </c>
      <c r="AD231" s="25" t="s">
        <v>8</v>
      </c>
      <c r="AE231" t="s">
        <v>3417</v>
      </c>
    </row>
    <row r="232" spans="1:31" ht="47.25" hidden="1" x14ac:dyDescent="0.25">
      <c r="A232" t="s">
        <v>3558</v>
      </c>
      <c r="B232" t="s">
        <v>2128</v>
      </c>
      <c r="C232" s="17">
        <f>+SUBTOTAL(3,$F$8:F232)</f>
        <v>45</v>
      </c>
      <c r="D232" s="24" t="s">
        <v>174</v>
      </c>
      <c r="E232" s="25" t="s">
        <v>178</v>
      </c>
      <c r="F232" s="23" t="s">
        <v>1857</v>
      </c>
      <c r="G232" s="23" t="s">
        <v>1858</v>
      </c>
      <c r="H232" s="19" t="str">
        <f t="shared" si="17"/>
        <v>"QO'RG'ON GAZ BREND" МЧЖ Автомобилларга газ ёқилғиси қуйиш шаҳобчаси ташкил қилиш (метан)</v>
      </c>
      <c r="I232" s="23"/>
      <c r="J232" s="25" t="s">
        <v>24</v>
      </c>
      <c r="K232" s="25" t="s">
        <v>155</v>
      </c>
      <c r="L232" s="18"/>
      <c r="M232" s="18"/>
      <c r="N232" s="20"/>
      <c r="O232" s="20"/>
      <c r="P232" s="20"/>
      <c r="Q232" s="20"/>
      <c r="R232" s="21">
        <v>7000</v>
      </c>
      <c r="S232" s="27">
        <v>7000</v>
      </c>
      <c r="T232" s="27">
        <v>0</v>
      </c>
      <c r="U232" s="27">
        <v>0</v>
      </c>
      <c r="V232" s="27">
        <v>0</v>
      </c>
      <c r="W232" s="22">
        <v>7</v>
      </c>
      <c r="X232" s="27">
        <v>7</v>
      </c>
      <c r="Y232" s="26">
        <v>0</v>
      </c>
      <c r="Z232" s="26">
        <v>0</v>
      </c>
      <c r="AA232" s="40">
        <v>44915</v>
      </c>
      <c r="AB232" s="34">
        <v>44915</v>
      </c>
      <c r="AC232" s="34" t="s">
        <v>2302</v>
      </c>
      <c r="AD232" s="25" t="s">
        <v>8</v>
      </c>
      <c r="AE232" t="s">
        <v>3417</v>
      </c>
    </row>
    <row r="233" spans="1:31" ht="31.5" hidden="1" x14ac:dyDescent="0.25">
      <c r="A233" t="s">
        <v>3559</v>
      </c>
      <c r="B233" t="s">
        <v>2128</v>
      </c>
      <c r="C233" s="17">
        <f>+SUBTOTAL(3,$F$8:F233)</f>
        <v>45</v>
      </c>
      <c r="D233" s="24" t="s">
        <v>174</v>
      </c>
      <c r="E233" s="25" t="s">
        <v>178</v>
      </c>
      <c r="F233" s="23" t="s">
        <v>1866</v>
      </c>
      <c r="G233" s="23" t="s">
        <v>1867</v>
      </c>
      <c r="H233" s="19" t="str">
        <f t="shared" si="17"/>
        <v>"REAL PARVOZ" МЧЖ Ёғ ва хўжалик совунлари ишлаб чиқариш заводи ташкил этиш</v>
      </c>
      <c r="I233" s="23"/>
      <c r="J233" s="25" t="s">
        <v>20</v>
      </c>
      <c r="K233" s="25" t="s">
        <v>537</v>
      </c>
      <c r="L233" s="18"/>
      <c r="M233" s="18"/>
      <c r="N233" s="20"/>
      <c r="O233" s="20"/>
      <c r="P233" s="20"/>
      <c r="Q233" s="20"/>
      <c r="R233" s="21">
        <v>25000</v>
      </c>
      <c r="S233" s="27">
        <v>25000</v>
      </c>
      <c r="T233" s="27">
        <v>0</v>
      </c>
      <c r="U233" s="27">
        <v>0</v>
      </c>
      <c r="V233" s="27">
        <v>0</v>
      </c>
      <c r="W233" s="22">
        <v>25</v>
      </c>
      <c r="X233" s="27">
        <v>25</v>
      </c>
      <c r="Y233" s="26">
        <v>0</v>
      </c>
      <c r="Z233" s="26">
        <v>0</v>
      </c>
      <c r="AA233" s="40">
        <v>44916</v>
      </c>
      <c r="AB233" s="34">
        <v>44915</v>
      </c>
      <c r="AC233" s="34" t="s">
        <v>2134</v>
      </c>
      <c r="AD233" s="25" t="s">
        <v>8</v>
      </c>
      <c r="AE233" t="s">
        <v>3417</v>
      </c>
    </row>
    <row r="234" spans="1:31" ht="47.25" hidden="1" x14ac:dyDescent="0.25">
      <c r="A234" t="s">
        <v>3560</v>
      </c>
      <c r="B234" t="s">
        <v>2128</v>
      </c>
      <c r="C234" s="17">
        <f>+SUBTOTAL(3,$F$8:F234)</f>
        <v>45</v>
      </c>
      <c r="D234" s="24" t="s">
        <v>174</v>
      </c>
      <c r="E234" s="25" t="s">
        <v>178</v>
      </c>
      <c r="F234" s="23" t="s">
        <v>1869</v>
      </c>
      <c r="G234" s="23" t="s">
        <v>1870</v>
      </c>
      <c r="H234" s="19" t="str">
        <f t="shared" si="17"/>
        <v>"RUSTAM-PLASTEKS" XK Полиэтилен қувурлари ишлаб чиқариш фаолиятини кенгайтириш</v>
      </c>
      <c r="I234" s="23"/>
      <c r="J234" s="25" t="s">
        <v>20</v>
      </c>
      <c r="K234" s="25" t="s">
        <v>551</v>
      </c>
      <c r="L234" s="18"/>
      <c r="M234" s="18"/>
      <c r="N234" s="20"/>
      <c r="O234" s="20"/>
      <c r="P234" s="20"/>
      <c r="Q234" s="20"/>
      <c r="R234" s="21">
        <v>5330.25</v>
      </c>
      <c r="S234" s="27">
        <v>2500</v>
      </c>
      <c r="T234" s="27">
        <v>0</v>
      </c>
      <c r="U234" s="27">
        <v>250</v>
      </c>
      <c r="V234" s="27">
        <v>0</v>
      </c>
      <c r="W234" s="22">
        <v>5</v>
      </c>
      <c r="X234" s="27">
        <v>5</v>
      </c>
      <c r="Y234" s="26">
        <v>0</v>
      </c>
      <c r="Z234" s="26">
        <v>0</v>
      </c>
      <c r="AA234" s="40">
        <v>44909</v>
      </c>
      <c r="AB234" s="34">
        <v>44909</v>
      </c>
      <c r="AC234" s="34" t="s">
        <v>2251</v>
      </c>
      <c r="AD234" s="25" t="s">
        <v>554</v>
      </c>
      <c r="AE234" t="s">
        <v>3417</v>
      </c>
    </row>
    <row r="235" spans="1:31" ht="47.25" hidden="1" x14ac:dyDescent="0.25">
      <c r="A235" t="s">
        <v>3561</v>
      </c>
      <c r="B235" t="s">
        <v>2128</v>
      </c>
      <c r="C235" s="17">
        <f>+SUBTOTAL(3,$F$8:F235)</f>
        <v>45</v>
      </c>
      <c r="D235" s="24" t="s">
        <v>174</v>
      </c>
      <c r="E235" s="25" t="s">
        <v>178</v>
      </c>
      <c r="F235" s="23" t="s">
        <v>1914</v>
      </c>
      <c r="G235" s="23" t="s">
        <v>1915</v>
      </c>
      <c r="H235" s="19" t="str">
        <f t="shared" si="17"/>
        <v>"Бахром Ахлиддин электро" оилавий корхонаси Электро ШИТ ишлаб чикариш (электр кувватлагичлар и-ч)ни ташкил этиш</v>
      </c>
      <c r="I235" s="23"/>
      <c r="J235" s="25" t="s">
        <v>20</v>
      </c>
      <c r="K235" s="25" t="s">
        <v>1666</v>
      </c>
      <c r="L235" s="18"/>
      <c r="M235" s="18"/>
      <c r="N235" s="20"/>
      <c r="O235" s="20"/>
      <c r="P235" s="20"/>
      <c r="Q235" s="20"/>
      <c r="R235" s="21">
        <v>500</v>
      </c>
      <c r="S235" s="27">
        <v>500</v>
      </c>
      <c r="T235" s="27">
        <v>0</v>
      </c>
      <c r="U235" s="27">
        <v>0</v>
      </c>
      <c r="V235" s="27">
        <v>0</v>
      </c>
      <c r="W235" s="22">
        <v>2</v>
      </c>
      <c r="X235" s="27">
        <v>2</v>
      </c>
      <c r="Y235" s="26">
        <v>0</v>
      </c>
      <c r="Z235" s="26">
        <v>0</v>
      </c>
      <c r="AA235" s="40">
        <v>44917</v>
      </c>
      <c r="AB235" s="34">
        <v>44916</v>
      </c>
      <c r="AC235" s="34" t="s">
        <v>2290</v>
      </c>
      <c r="AD235" s="25" t="s">
        <v>8</v>
      </c>
      <c r="AE235" t="s">
        <v>3417</v>
      </c>
    </row>
    <row r="236" spans="1:31" ht="31.5" hidden="1" x14ac:dyDescent="0.25">
      <c r="A236" t="s">
        <v>3562</v>
      </c>
      <c r="B236" t="s">
        <v>2128</v>
      </c>
      <c r="C236" s="17">
        <f>+SUBTOTAL(3,$F$8:F236)</f>
        <v>45</v>
      </c>
      <c r="D236" s="24" t="s">
        <v>174</v>
      </c>
      <c r="E236" s="25" t="s">
        <v>178</v>
      </c>
      <c r="F236" s="23" t="s">
        <v>1916</v>
      </c>
      <c r="G236" s="23" t="s">
        <v>317</v>
      </c>
      <c r="H236" s="19" t="str">
        <f t="shared" si="17"/>
        <v xml:space="preserve">"Бахт парранда" МЧЖ Паррандачиликни ривожлантириш </v>
      </c>
      <c r="I236" s="23"/>
      <c r="J236" s="25" t="s">
        <v>23</v>
      </c>
      <c r="K236" s="25" t="s">
        <v>83</v>
      </c>
      <c r="L236" s="18"/>
      <c r="M236" s="18"/>
      <c r="N236" s="20"/>
      <c r="O236" s="20"/>
      <c r="P236" s="20"/>
      <c r="Q236" s="20"/>
      <c r="R236" s="21">
        <v>1400</v>
      </c>
      <c r="S236" s="27">
        <v>600</v>
      </c>
      <c r="T236" s="27">
        <v>800</v>
      </c>
      <c r="U236" s="27">
        <v>0</v>
      </c>
      <c r="V236" s="27">
        <v>0</v>
      </c>
      <c r="W236" s="22">
        <v>10</v>
      </c>
      <c r="X236" s="27">
        <v>10</v>
      </c>
      <c r="Y236" s="26">
        <v>0</v>
      </c>
      <c r="Z236" s="26">
        <v>0</v>
      </c>
      <c r="AA236" s="40">
        <v>44917</v>
      </c>
      <c r="AB236" s="34">
        <v>44916</v>
      </c>
      <c r="AC236" s="34" t="s">
        <v>2270</v>
      </c>
      <c r="AD236" s="25" t="s">
        <v>21</v>
      </c>
      <c r="AE236" t="s">
        <v>3417</v>
      </c>
    </row>
    <row r="237" spans="1:31" ht="31.5" hidden="1" x14ac:dyDescent="0.25">
      <c r="A237" t="s">
        <v>3563</v>
      </c>
      <c r="B237" t="s">
        <v>2128</v>
      </c>
      <c r="C237" s="17">
        <f>+SUBTOTAL(3,$F$8:F237)</f>
        <v>45</v>
      </c>
      <c r="D237" s="24" t="s">
        <v>174</v>
      </c>
      <c r="E237" s="25" t="s">
        <v>178</v>
      </c>
      <c r="F237" s="23" t="s">
        <v>1973</v>
      </c>
      <c r="G237" s="23" t="s">
        <v>127</v>
      </c>
      <c r="H237" s="19" t="str">
        <f t="shared" si="17"/>
        <v>"JURAYEV QAXRAMON BALIQLARI" фермер хўжалиги Баликчиликни ривожлантириш</v>
      </c>
      <c r="I237" s="23"/>
      <c r="J237" s="25" t="s">
        <v>23</v>
      </c>
      <c r="K237" s="25" t="s">
        <v>79</v>
      </c>
      <c r="L237" s="18"/>
      <c r="M237" s="18"/>
      <c r="N237" s="20"/>
      <c r="O237" s="20"/>
      <c r="P237" s="20"/>
      <c r="Q237" s="20"/>
      <c r="R237" s="21">
        <v>650</v>
      </c>
      <c r="S237" s="27">
        <v>425</v>
      </c>
      <c r="T237" s="27">
        <v>225</v>
      </c>
      <c r="U237" s="27">
        <v>0</v>
      </c>
      <c r="V237" s="27">
        <v>0</v>
      </c>
      <c r="W237" s="22">
        <v>2</v>
      </c>
      <c r="X237" s="27">
        <v>2</v>
      </c>
      <c r="Y237" s="26">
        <v>0</v>
      </c>
      <c r="Z237" s="26">
        <v>0</v>
      </c>
      <c r="AA237" s="40">
        <v>44909</v>
      </c>
      <c r="AB237" s="34">
        <v>44909</v>
      </c>
      <c r="AC237" s="34" t="s">
        <v>2135</v>
      </c>
      <c r="AD237" s="25" t="s">
        <v>21</v>
      </c>
      <c r="AE237" t="s">
        <v>3417</v>
      </c>
    </row>
    <row r="238" spans="1:31" ht="47.25" hidden="1" x14ac:dyDescent="0.25">
      <c r="A238" t="s">
        <v>3564</v>
      </c>
      <c r="B238" t="s">
        <v>2128</v>
      </c>
      <c r="C238" s="17">
        <f>+SUBTOTAL(3,$F$8:F238)</f>
        <v>45</v>
      </c>
      <c r="D238" s="24" t="s">
        <v>174</v>
      </c>
      <c r="E238" s="25" t="s">
        <v>178</v>
      </c>
      <c r="F238" s="23" t="s">
        <v>1982</v>
      </c>
      <c r="G238" s="23" t="s">
        <v>1983</v>
      </c>
      <c r="H238" s="19" t="str">
        <f t="shared" si="17"/>
        <v>"MUHAMMADJON KISHMISH UZUM BOG‘LARI" МЧЖ Омухта ем грануласи ишлаб чиқаришни ташкил этиш</v>
      </c>
      <c r="I238" s="23"/>
      <c r="J238" s="25" t="s">
        <v>20</v>
      </c>
      <c r="K238" s="25" t="s">
        <v>543</v>
      </c>
      <c r="L238" s="18"/>
      <c r="M238" s="18"/>
      <c r="N238" s="20"/>
      <c r="O238" s="20"/>
      <c r="P238" s="20"/>
      <c r="Q238" s="20"/>
      <c r="R238" s="21">
        <v>2700</v>
      </c>
      <c r="S238" s="27">
        <v>2700</v>
      </c>
      <c r="T238" s="27">
        <v>0</v>
      </c>
      <c r="U238" s="27">
        <v>0</v>
      </c>
      <c r="V238" s="27">
        <v>0</v>
      </c>
      <c r="W238" s="22">
        <v>3</v>
      </c>
      <c r="X238" s="27">
        <v>3</v>
      </c>
      <c r="Y238" s="26">
        <v>0</v>
      </c>
      <c r="Z238" s="26">
        <v>0</v>
      </c>
      <c r="AA238" s="40">
        <v>44909</v>
      </c>
      <c r="AB238" s="34">
        <v>44909</v>
      </c>
      <c r="AC238" s="34" t="s">
        <v>2286</v>
      </c>
      <c r="AD238" s="25" t="s">
        <v>8</v>
      </c>
      <c r="AE238" t="s">
        <v>3417</v>
      </c>
    </row>
    <row r="239" spans="1:31" ht="31.5" hidden="1" x14ac:dyDescent="0.25">
      <c r="A239" t="s">
        <v>3565</v>
      </c>
      <c r="B239" t="s">
        <v>2128</v>
      </c>
      <c r="C239" s="17">
        <f>+SUBTOTAL(3,$F$8:F239)</f>
        <v>45</v>
      </c>
      <c r="D239" s="24" t="s">
        <v>174</v>
      </c>
      <c r="E239" s="25" t="s">
        <v>178</v>
      </c>
      <c r="F239" s="23" t="s">
        <v>2012</v>
      </c>
      <c r="G239" s="23" t="s">
        <v>2013</v>
      </c>
      <c r="H239" s="19" t="str">
        <f t="shared" si="17"/>
        <v>Ташаббускор Абдуллаев Мамадамин Тахтага ишлов бериш цехи ташкил этиш</v>
      </c>
      <c r="I239" s="23"/>
      <c r="J239" s="25" t="s">
        <v>20</v>
      </c>
      <c r="K239" s="25" t="s">
        <v>1726</v>
      </c>
      <c r="L239" s="18"/>
      <c r="M239" s="18"/>
      <c r="N239" s="20"/>
      <c r="O239" s="20"/>
      <c r="P239" s="20"/>
      <c r="Q239" s="20"/>
      <c r="R239" s="21">
        <v>350</v>
      </c>
      <c r="S239" s="27">
        <v>350</v>
      </c>
      <c r="T239" s="27">
        <v>0</v>
      </c>
      <c r="U239" s="27">
        <v>0</v>
      </c>
      <c r="V239" s="27">
        <v>0</v>
      </c>
      <c r="W239" s="22">
        <v>2</v>
      </c>
      <c r="X239" s="27">
        <v>2</v>
      </c>
      <c r="Y239" s="26">
        <v>0</v>
      </c>
      <c r="Z239" s="26">
        <v>0</v>
      </c>
      <c r="AA239" s="40">
        <v>44913</v>
      </c>
      <c r="AB239" s="34">
        <v>44909</v>
      </c>
      <c r="AC239" s="34" t="s">
        <v>2219</v>
      </c>
      <c r="AD239" s="25" t="s">
        <v>8</v>
      </c>
      <c r="AE239" t="s">
        <v>3417</v>
      </c>
    </row>
    <row r="240" spans="1:31" ht="31.5" hidden="1" x14ac:dyDescent="0.25">
      <c r="A240" t="s">
        <v>3566</v>
      </c>
      <c r="B240" t="s">
        <v>2128</v>
      </c>
      <c r="C240" s="17">
        <f>+SUBTOTAL(3,$F$8:F240)</f>
        <v>45</v>
      </c>
      <c r="D240" s="24" t="s">
        <v>174</v>
      </c>
      <c r="E240" s="25" t="s">
        <v>178</v>
      </c>
      <c r="F240" s="23" t="s">
        <v>2019</v>
      </c>
      <c r="G240" s="23" t="s">
        <v>158</v>
      </c>
      <c r="H240" s="19" t="str">
        <f t="shared" si="17"/>
        <v>Ташаббускор Турсунов Алибек Савдо хизматларини ташкил этиш</v>
      </c>
      <c r="I240" s="23"/>
      <c r="J240" s="25" t="s">
        <v>24</v>
      </c>
      <c r="K240" s="25" t="s">
        <v>155</v>
      </c>
      <c r="L240" s="18"/>
      <c r="M240" s="18"/>
      <c r="N240" s="20"/>
      <c r="O240" s="20"/>
      <c r="P240" s="20"/>
      <c r="Q240" s="20"/>
      <c r="R240" s="21">
        <v>700</v>
      </c>
      <c r="S240" s="27">
        <v>700</v>
      </c>
      <c r="T240" s="27">
        <v>0</v>
      </c>
      <c r="U240" s="27">
        <v>0</v>
      </c>
      <c r="V240" s="27">
        <v>0</v>
      </c>
      <c r="W240" s="22">
        <v>2</v>
      </c>
      <c r="X240" s="27">
        <v>2</v>
      </c>
      <c r="Y240" s="26">
        <v>0</v>
      </c>
      <c r="Z240" s="26">
        <v>0</v>
      </c>
      <c r="AA240" s="40">
        <v>44913</v>
      </c>
      <c r="AB240" s="34">
        <v>44909</v>
      </c>
      <c r="AC240" s="34" t="s">
        <v>2220</v>
      </c>
      <c r="AD240" s="25" t="s">
        <v>8</v>
      </c>
      <c r="AE240" t="s">
        <v>3417</v>
      </c>
    </row>
    <row r="241" spans="1:31" ht="31.5" hidden="1" x14ac:dyDescent="0.25">
      <c r="A241" t="s">
        <v>3567</v>
      </c>
      <c r="B241" t="s">
        <v>2128</v>
      </c>
      <c r="C241" s="17">
        <f>+SUBTOTAL(3,$F$8:F241)</f>
        <v>45</v>
      </c>
      <c r="D241" s="24" t="s">
        <v>174</v>
      </c>
      <c r="E241" s="25" t="s">
        <v>178</v>
      </c>
      <c r="F241" s="23" t="s">
        <v>2022</v>
      </c>
      <c r="G241" s="23" t="s">
        <v>69</v>
      </c>
      <c r="H241" s="19" t="str">
        <f t="shared" si="17"/>
        <v>Ташаббускор Шукуров Одил Автомобилларга техник хизмат кўрсатиш</v>
      </c>
      <c r="I241" s="23"/>
      <c r="J241" s="25" t="s">
        <v>24</v>
      </c>
      <c r="K241" s="25" t="s">
        <v>530</v>
      </c>
      <c r="L241" s="18"/>
      <c r="M241" s="18"/>
      <c r="N241" s="20"/>
      <c r="O241" s="20"/>
      <c r="P241" s="20"/>
      <c r="Q241" s="20"/>
      <c r="R241" s="21">
        <v>800</v>
      </c>
      <c r="S241" s="27">
        <v>800</v>
      </c>
      <c r="T241" s="27">
        <v>0</v>
      </c>
      <c r="U241" s="27">
        <v>0</v>
      </c>
      <c r="V241" s="27">
        <v>0</v>
      </c>
      <c r="W241" s="22">
        <v>2</v>
      </c>
      <c r="X241" s="27">
        <v>2</v>
      </c>
      <c r="Y241" s="26">
        <v>0</v>
      </c>
      <c r="Z241" s="26">
        <v>0</v>
      </c>
      <c r="AA241" s="40">
        <v>44913</v>
      </c>
      <c r="AB241" s="34">
        <v>44909</v>
      </c>
      <c r="AC241" s="34" t="s">
        <v>2196</v>
      </c>
      <c r="AD241" s="25" t="s">
        <v>8</v>
      </c>
      <c r="AE241" t="s">
        <v>3417</v>
      </c>
    </row>
    <row r="242" spans="1:31" ht="47.25" hidden="1" x14ac:dyDescent="0.25">
      <c r="A242" t="s">
        <v>3568</v>
      </c>
      <c r="B242" t="s">
        <v>2128</v>
      </c>
      <c r="C242" s="17">
        <f>+SUBTOTAL(3,$F$8:F242)</f>
        <v>45</v>
      </c>
      <c r="D242" s="24" t="s">
        <v>174</v>
      </c>
      <c r="E242" s="25" t="s">
        <v>178</v>
      </c>
      <c r="F242" s="23" t="s">
        <v>2023</v>
      </c>
      <c r="G242" s="23" t="s">
        <v>2024</v>
      </c>
      <c r="H242" s="19" t="str">
        <f t="shared" si="17"/>
        <v>Ташуббускор Эргашев Акмал Трансформатор эҳтиёт қисмлари ишлаб чиқаришни ташкил этиш</v>
      </c>
      <c r="I242" s="23"/>
      <c r="J242" s="25" t="s">
        <v>20</v>
      </c>
      <c r="K242" s="25" t="s">
        <v>1666</v>
      </c>
      <c r="L242" s="18"/>
      <c r="M242" s="18"/>
      <c r="N242" s="20"/>
      <c r="O242" s="20"/>
      <c r="P242" s="20"/>
      <c r="Q242" s="20"/>
      <c r="R242" s="21">
        <v>1000</v>
      </c>
      <c r="S242" s="27">
        <v>1000</v>
      </c>
      <c r="T242" s="27">
        <v>0</v>
      </c>
      <c r="U242" s="27">
        <v>0</v>
      </c>
      <c r="V242" s="27">
        <v>0</v>
      </c>
      <c r="W242" s="22">
        <v>5</v>
      </c>
      <c r="X242" s="27">
        <v>5</v>
      </c>
      <c r="Y242" s="26">
        <v>0</v>
      </c>
      <c r="Z242" s="26">
        <v>0</v>
      </c>
      <c r="AA242" s="40">
        <v>44913</v>
      </c>
      <c r="AB242" s="34">
        <v>44909</v>
      </c>
      <c r="AC242" s="34" t="s">
        <v>2296</v>
      </c>
      <c r="AD242" s="25" t="s">
        <v>8</v>
      </c>
      <c r="AE242" t="s">
        <v>3417</v>
      </c>
    </row>
    <row r="243" spans="1:31" ht="31.5" hidden="1" x14ac:dyDescent="0.25">
      <c r="A243" t="s">
        <v>3569</v>
      </c>
      <c r="B243" t="s">
        <v>2128</v>
      </c>
      <c r="C243" s="17">
        <f>+SUBTOTAL(3,$F$8:F243)</f>
        <v>45</v>
      </c>
      <c r="D243" s="24" t="s">
        <v>174</v>
      </c>
      <c r="E243" s="25" t="s">
        <v>178</v>
      </c>
      <c r="F243" s="23" t="s">
        <v>2035</v>
      </c>
      <c r="G243" s="23" t="s">
        <v>2036</v>
      </c>
      <c r="H243" s="19" t="str">
        <f t="shared" si="17"/>
        <v>Ташаббускор Жураёв Фозил Озиқ ва ноозиқ овқат маҳсулотлари дўкони ташкил этиш</v>
      </c>
      <c r="I243" s="23"/>
      <c r="J243" s="25" t="s">
        <v>24</v>
      </c>
      <c r="K243" s="25" t="s">
        <v>155</v>
      </c>
      <c r="L243" s="18"/>
      <c r="M243" s="18"/>
      <c r="N243" s="20"/>
      <c r="O243" s="20"/>
      <c r="P243" s="20"/>
      <c r="Q243" s="20"/>
      <c r="R243" s="21">
        <v>1000</v>
      </c>
      <c r="S243" s="27">
        <v>1000</v>
      </c>
      <c r="T243" s="27">
        <v>0</v>
      </c>
      <c r="U243" s="27">
        <v>0</v>
      </c>
      <c r="V243" s="27">
        <v>0</v>
      </c>
      <c r="W243" s="22">
        <v>2</v>
      </c>
      <c r="X243" s="27">
        <v>2</v>
      </c>
      <c r="Y243" s="26">
        <v>0</v>
      </c>
      <c r="Z243" s="26">
        <v>0</v>
      </c>
      <c r="AA243" s="40">
        <v>44913</v>
      </c>
      <c r="AB243" s="34">
        <v>44912</v>
      </c>
      <c r="AC243" s="34" t="s">
        <v>2199</v>
      </c>
      <c r="AD243" s="25" t="s">
        <v>8</v>
      </c>
      <c r="AE243" t="s">
        <v>3417</v>
      </c>
    </row>
    <row r="244" spans="1:31" ht="47.25" hidden="1" x14ac:dyDescent="0.25">
      <c r="A244" t="s">
        <v>3570</v>
      </c>
      <c r="B244" t="s">
        <v>2128</v>
      </c>
      <c r="C244" s="17">
        <f>+SUBTOTAL(3,$F$8:F244)</f>
        <v>45</v>
      </c>
      <c r="D244" s="24" t="s">
        <v>174</v>
      </c>
      <c r="E244" s="25" t="s">
        <v>178</v>
      </c>
      <c r="F244" s="23" t="s">
        <v>2049</v>
      </c>
      <c r="G244" s="23" t="s">
        <v>2050</v>
      </c>
      <c r="H244" s="19" t="str">
        <f t="shared" si="17"/>
        <v>Ташаббускор Адилов Ғолиб Ахмадович Умумий овкатланиш ва туризм маскани ташкил этиш</v>
      </c>
      <c r="I244" s="23"/>
      <c r="J244" s="25" t="s">
        <v>24</v>
      </c>
      <c r="K244" s="25" t="s">
        <v>531</v>
      </c>
      <c r="L244" s="18"/>
      <c r="M244" s="18"/>
      <c r="N244" s="20"/>
      <c r="O244" s="20"/>
      <c r="P244" s="20"/>
      <c r="Q244" s="20"/>
      <c r="R244" s="21">
        <v>4500</v>
      </c>
      <c r="S244" s="27">
        <v>4500</v>
      </c>
      <c r="T244" s="27">
        <v>0</v>
      </c>
      <c r="U244" s="27">
        <v>0</v>
      </c>
      <c r="V244" s="27">
        <v>0</v>
      </c>
      <c r="W244" s="22">
        <v>4</v>
      </c>
      <c r="X244" s="27">
        <v>4</v>
      </c>
      <c r="Y244" s="26">
        <v>0</v>
      </c>
      <c r="Z244" s="26">
        <v>0</v>
      </c>
      <c r="AA244" s="40">
        <v>44917</v>
      </c>
      <c r="AB244" s="34">
        <v>44921</v>
      </c>
      <c r="AC244" s="34" t="s">
        <v>2303</v>
      </c>
      <c r="AD244" s="25" t="s">
        <v>8</v>
      </c>
      <c r="AE244" t="s">
        <v>3417</v>
      </c>
    </row>
    <row r="245" spans="1:31" ht="31.5" hidden="1" x14ac:dyDescent="0.25">
      <c r="A245" t="s">
        <v>3571</v>
      </c>
      <c r="B245" t="s">
        <v>2128</v>
      </c>
      <c r="C245" s="17">
        <f>+SUBTOTAL(3,$F$8:F245)</f>
        <v>45</v>
      </c>
      <c r="D245" s="24" t="s">
        <v>174</v>
      </c>
      <c r="E245" s="25" t="s">
        <v>178</v>
      </c>
      <c r="F245" s="23" t="s">
        <v>2051</v>
      </c>
      <c r="G245" s="23" t="s">
        <v>2052</v>
      </c>
      <c r="H245" s="19" t="str">
        <f t="shared" si="17"/>
        <v>Ташаббускор Бахриддинов Бектош Умумий овкатланиш маскани ташкил этиш</v>
      </c>
      <c r="I245" s="23"/>
      <c r="J245" s="25" t="s">
        <v>24</v>
      </c>
      <c r="K245" s="25" t="s">
        <v>531</v>
      </c>
      <c r="L245" s="18"/>
      <c r="M245" s="18"/>
      <c r="N245" s="20"/>
      <c r="O245" s="20"/>
      <c r="P245" s="20"/>
      <c r="Q245" s="20"/>
      <c r="R245" s="21">
        <v>1500</v>
      </c>
      <c r="S245" s="27">
        <v>1500</v>
      </c>
      <c r="T245" s="27">
        <v>0</v>
      </c>
      <c r="U245" s="27">
        <v>0</v>
      </c>
      <c r="V245" s="27">
        <v>0</v>
      </c>
      <c r="W245" s="22">
        <v>4</v>
      </c>
      <c r="X245" s="27">
        <v>4</v>
      </c>
      <c r="Y245" s="26">
        <v>0</v>
      </c>
      <c r="Z245" s="26">
        <v>0</v>
      </c>
      <c r="AA245" s="40">
        <v>44913</v>
      </c>
      <c r="AB245" s="34">
        <v>44909</v>
      </c>
      <c r="AC245" s="34" t="s">
        <v>3214</v>
      </c>
      <c r="AD245" s="25" t="s">
        <v>8</v>
      </c>
      <c r="AE245" t="s">
        <v>3417</v>
      </c>
    </row>
    <row r="246" spans="1:31" ht="47.25" hidden="1" x14ac:dyDescent="0.25">
      <c r="A246" t="s">
        <v>3572</v>
      </c>
      <c r="B246" t="s">
        <v>2128</v>
      </c>
      <c r="C246" s="17">
        <f>+SUBTOTAL(3,$F$8:F246)</f>
        <v>45</v>
      </c>
      <c r="D246" s="24" t="s">
        <v>174</v>
      </c>
      <c r="E246" s="25" t="s">
        <v>178</v>
      </c>
      <c r="F246" s="23" t="s">
        <v>2053</v>
      </c>
      <c r="G246" s="23" t="s">
        <v>2054</v>
      </c>
      <c r="H246" s="19" t="str">
        <f t="shared" si="17"/>
        <v>"SARVARBEK ASILBEK ASIL BEZNES" оилавий корхонаси Умумий овкатланиш шохобчаси ташкил этиш</v>
      </c>
      <c r="I246" s="23"/>
      <c r="J246" s="25" t="s">
        <v>24</v>
      </c>
      <c r="K246" s="25" t="s">
        <v>531</v>
      </c>
      <c r="L246" s="18"/>
      <c r="M246" s="18"/>
      <c r="N246" s="20"/>
      <c r="O246" s="20"/>
      <c r="P246" s="20"/>
      <c r="Q246" s="20"/>
      <c r="R246" s="21">
        <v>600</v>
      </c>
      <c r="S246" s="27">
        <v>600</v>
      </c>
      <c r="T246" s="27">
        <v>0</v>
      </c>
      <c r="U246" s="27">
        <v>0</v>
      </c>
      <c r="V246" s="27">
        <v>0</v>
      </c>
      <c r="W246" s="22">
        <v>2</v>
      </c>
      <c r="X246" s="27">
        <v>2</v>
      </c>
      <c r="Y246" s="26">
        <v>0</v>
      </c>
      <c r="Z246" s="26">
        <v>0</v>
      </c>
      <c r="AA246" s="40">
        <v>44909</v>
      </c>
      <c r="AB246" s="34">
        <v>44909</v>
      </c>
      <c r="AC246" s="34" t="s">
        <v>2274</v>
      </c>
      <c r="AD246" s="25" t="s">
        <v>8</v>
      </c>
      <c r="AE246" t="s">
        <v>3417</v>
      </c>
    </row>
    <row r="247" spans="1:31" ht="31.5" hidden="1" x14ac:dyDescent="0.25">
      <c r="A247" t="s">
        <v>3573</v>
      </c>
      <c r="B247" t="s">
        <v>2128</v>
      </c>
      <c r="C247" s="17">
        <f>+SUBTOTAL(3,$F$8:F247)</f>
        <v>45</v>
      </c>
      <c r="D247" s="24" t="s">
        <v>174</v>
      </c>
      <c r="E247" s="25" t="s">
        <v>178</v>
      </c>
      <c r="F247" s="23" t="s">
        <v>2056</v>
      </c>
      <c r="G247" s="23" t="s">
        <v>2057</v>
      </c>
      <c r="H247" s="19" t="str">
        <f t="shared" si="17"/>
        <v xml:space="preserve">Ташаббускор Азимов Ойбек Экотуризмни ривожлантириш </v>
      </c>
      <c r="I247" s="23"/>
      <c r="J247" s="25" t="s">
        <v>24</v>
      </c>
      <c r="K247" s="25" t="s">
        <v>541</v>
      </c>
      <c r="L247" s="18"/>
      <c r="M247" s="18"/>
      <c r="N247" s="20"/>
      <c r="O247" s="20"/>
      <c r="P247" s="20"/>
      <c r="Q247" s="20"/>
      <c r="R247" s="21">
        <v>1500</v>
      </c>
      <c r="S247" s="27">
        <v>1500</v>
      </c>
      <c r="T247" s="27">
        <v>0</v>
      </c>
      <c r="U247" s="27">
        <v>0</v>
      </c>
      <c r="V247" s="27">
        <v>0</v>
      </c>
      <c r="W247" s="22">
        <v>4</v>
      </c>
      <c r="X247" s="27">
        <v>4</v>
      </c>
      <c r="Y247" s="26">
        <v>0</v>
      </c>
      <c r="Z247" s="26">
        <v>0</v>
      </c>
      <c r="AA247" s="40">
        <v>44913</v>
      </c>
      <c r="AB247" s="34">
        <v>44912</v>
      </c>
      <c r="AC247" s="34" t="s">
        <v>2301</v>
      </c>
      <c r="AD247" s="25" t="s">
        <v>8</v>
      </c>
      <c r="AE247" t="s">
        <v>3417</v>
      </c>
    </row>
    <row r="248" spans="1:31" ht="31.5" hidden="1" x14ac:dyDescent="0.25">
      <c r="A248" t="s">
        <v>3574</v>
      </c>
      <c r="B248" t="s">
        <v>2128</v>
      </c>
      <c r="C248" s="17">
        <f>+SUBTOTAL(3,$F$8:F248)</f>
        <v>45</v>
      </c>
      <c r="D248" s="24" t="s">
        <v>174</v>
      </c>
      <c r="E248" s="25" t="s">
        <v>178</v>
      </c>
      <c r="F248" s="23" t="s">
        <v>2058</v>
      </c>
      <c r="G248" s="23" t="s">
        <v>2057</v>
      </c>
      <c r="H248" s="19" t="str">
        <f t="shared" si="17"/>
        <v xml:space="preserve">Ташаббускор Бобоева Мунира Экотуризмни ривожлантириш </v>
      </c>
      <c r="I248" s="23"/>
      <c r="J248" s="25" t="s">
        <v>24</v>
      </c>
      <c r="K248" s="25" t="s">
        <v>541</v>
      </c>
      <c r="L248" s="18"/>
      <c r="M248" s="18"/>
      <c r="N248" s="20"/>
      <c r="O248" s="20"/>
      <c r="P248" s="20"/>
      <c r="Q248" s="20"/>
      <c r="R248" s="21">
        <v>1200</v>
      </c>
      <c r="S248" s="27">
        <v>1200</v>
      </c>
      <c r="T248" s="27">
        <v>0</v>
      </c>
      <c r="U248" s="27">
        <v>0</v>
      </c>
      <c r="V248" s="27">
        <v>0</v>
      </c>
      <c r="W248" s="22">
        <v>3</v>
      </c>
      <c r="X248" s="27">
        <v>3</v>
      </c>
      <c r="Y248" s="26">
        <v>0</v>
      </c>
      <c r="Z248" s="26">
        <v>0</v>
      </c>
      <c r="AA248" s="40">
        <v>44916</v>
      </c>
      <c r="AB248" s="34">
        <v>44915</v>
      </c>
      <c r="AC248" s="34" t="s">
        <v>2132</v>
      </c>
      <c r="AD248" s="25" t="s">
        <v>8</v>
      </c>
      <c r="AE248" t="s">
        <v>3417</v>
      </c>
    </row>
    <row r="249" spans="1:31" ht="31.5" hidden="1" x14ac:dyDescent="0.25">
      <c r="A249" t="s">
        <v>3575</v>
      </c>
      <c r="B249" t="s">
        <v>2128</v>
      </c>
      <c r="C249" s="17">
        <f>+SUBTOTAL(3,$F$8:F249)</f>
        <v>45</v>
      </c>
      <c r="D249" s="24" t="s">
        <v>174</v>
      </c>
      <c r="E249" s="25" t="s">
        <v>178</v>
      </c>
      <c r="F249" s="23" t="s">
        <v>2066</v>
      </c>
      <c r="G249" s="23" t="s">
        <v>164</v>
      </c>
      <c r="H249" s="19" t="str">
        <f t="shared" si="17"/>
        <v>Ташаббускор Хамраев Юсуф Маиший хизмат кўрсатиш комплекси ташкил этиш</v>
      </c>
      <c r="I249" s="23"/>
      <c r="J249" s="25" t="s">
        <v>24</v>
      </c>
      <c r="K249" s="25" t="s">
        <v>111</v>
      </c>
      <c r="L249" s="18"/>
      <c r="M249" s="18"/>
      <c r="N249" s="20"/>
      <c r="O249" s="20"/>
      <c r="P249" s="20"/>
      <c r="Q249" s="20"/>
      <c r="R249" s="21">
        <v>1000</v>
      </c>
      <c r="S249" s="27">
        <v>1000</v>
      </c>
      <c r="T249" s="27">
        <v>0</v>
      </c>
      <c r="U249" s="27">
        <v>0</v>
      </c>
      <c r="V249" s="27">
        <v>0</v>
      </c>
      <c r="W249" s="22">
        <v>4</v>
      </c>
      <c r="X249" s="27">
        <v>4</v>
      </c>
      <c r="Y249" s="26">
        <v>0</v>
      </c>
      <c r="Z249" s="26">
        <v>0</v>
      </c>
      <c r="AA249" s="40">
        <v>44916</v>
      </c>
      <c r="AB249" s="34">
        <v>44915</v>
      </c>
      <c r="AC249" s="34" t="s">
        <v>2294</v>
      </c>
      <c r="AD249" s="25" t="s">
        <v>8</v>
      </c>
      <c r="AE249" t="s">
        <v>3417</v>
      </c>
    </row>
    <row r="250" spans="1:31" ht="31.5" hidden="1" x14ac:dyDescent="0.25">
      <c r="A250" t="s">
        <v>3576</v>
      </c>
      <c r="B250" t="s">
        <v>2128</v>
      </c>
      <c r="C250" s="17">
        <f>+SUBTOTAL(3,$F$8:F250)</f>
        <v>45</v>
      </c>
      <c r="D250" s="24" t="s">
        <v>174</v>
      </c>
      <c r="E250" s="25" t="s">
        <v>178</v>
      </c>
      <c r="F250" s="23" t="s">
        <v>2101</v>
      </c>
      <c r="G250" s="23" t="s">
        <v>43</v>
      </c>
      <c r="H250" s="19" t="str">
        <f t="shared" si="17"/>
        <v>"THE STRONGEST EXPERT" МЧЖ Мебел ишлаб чиқаришни ташкил этиш</v>
      </c>
      <c r="I250" s="23"/>
      <c r="J250" s="25" t="s">
        <v>20</v>
      </c>
      <c r="K250" s="25" t="s">
        <v>1386</v>
      </c>
      <c r="L250" s="18"/>
      <c r="M250" s="18"/>
      <c r="N250" s="20"/>
      <c r="O250" s="20"/>
      <c r="P250" s="20"/>
      <c r="Q250" s="20"/>
      <c r="R250" s="21">
        <v>1000</v>
      </c>
      <c r="S250" s="27">
        <v>300</v>
      </c>
      <c r="T250" s="27">
        <v>700</v>
      </c>
      <c r="U250" s="27">
        <v>0</v>
      </c>
      <c r="V250" s="27">
        <v>0</v>
      </c>
      <c r="W250" s="22">
        <v>5</v>
      </c>
      <c r="X250" s="27">
        <v>5</v>
      </c>
      <c r="Y250" s="26">
        <v>0</v>
      </c>
      <c r="Z250" s="26">
        <v>0</v>
      </c>
      <c r="AA250" s="40">
        <v>44916</v>
      </c>
      <c r="AB250" s="34">
        <v>44915</v>
      </c>
      <c r="AC250" s="34" t="s">
        <v>2133</v>
      </c>
      <c r="AD250" s="25" t="s">
        <v>7</v>
      </c>
      <c r="AE250" t="s">
        <v>3417</v>
      </c>
    </row>
    <row r="251" spans="1:31" ht="31.5" hidden="1" x14ac:dyDescent="0.25">
      <c r="A251" t="s">
        <v>2425</v>
      </c>
      <c r="B251" t="s">
        <v>2128</v>
      </c>
      <c r="C251" s="17">
        <f>+SUBTOTAL(3,$F$8:F251)</f>
        <v>45</v>
      </c>
      <c r="D251" s="24" t="s">
        <v>174</v>
      </c>
      <c r="E251" s="25" t="s">
        <v>180</v>
      </c>
      <c r="F251" s="52" t="s">
        <v>1132</v>
      </c>
      <c r="G251" s="23" t="s">
        <v>43</v>
      </c>
      <c r="H251" s="19" t="str">
        <f t="shared" si="17"/>
        <v>"AZIYA SUN STAR" МЧЖ Мебел ишлаб чиқаришни ташкил этиш</v>
      </c>
      <c r="I251" s="23"/>
      <c r="J251" s="25" t="s">
        <v>20</v>
      </c>
      <c r="K251" s="25" t="s">
        <v>1386</v>
      </c>
      <c r="L251" s="18"/>
      <c r="M251" s="18"/>
      <c r="N251" s="20"/>
      <c r="O251" s="20"/>
      <c r="P251" s="20"/>
      <c r="Q251" s="20"/>
      <c r="R251" s="21">
        <f t="shared" ref="R251:R267" si="18">+S251+T251+U251*11.321+V251*11.321</f>
        <v>1000</v>
      </c>
      <c r="S251" s="27">
        <v>1000</v>
      </c>
      <c r="T251" s="27">
        <v>0</v>
      </c>
      <c r="U251" s="27">
        <v>0</v>
      </c>
      <c r="V251" s="27">
        <v>0</v>
      </c>
      <c r="W251" s="22">
        <f t="shared" ref="W251:W267" si="19">+X251+Y251+Z251</f>
        <v>5</v>
      </c>
      <c r="X251" s="27">
        <v>5</v>
      </c>
      <c r="Y251" s="26"/>
      <c r="Z251" s="26"/>
      <c r="AA251" s="40">
        <v>44682</v>
      </c>
      <c r="AB251" s="34"/>
      <c r="AC251" s="34"/>
      <c r="AD251" s="25" t="s">
        <v>8</v>
      </c>
    </row>
    <row r="252" spans="1:31" ht="31.5" hidden="1" x14ac:dyDescent="0.25">
      <c r="A252" t="s">
        <v>2426</v>
      </c>
      <c r="B252" t="s">
        <v>2128</v>
      </c>
      <c r="C252" s="17">
        <f>+SUBTOTAL(3,$F$8:F252)</f>
        <v>45</v>
      </c>
      <c r="D252" s="24" t="s">
        <v>174</v>
      </c>
      <c r="E252" s="25" t="s">
        <v>180</v>
      </c>
      <c r="F252" s="52" t="s">
        <v>1180</v>
      </c>
      <c r="G252" s="23" t="s">
        <v>1181</v>
      </c>
      <c r="H252" s="19" t="str">
        <f t="shared" si="17"/>
        <v>"PRIME WATER" МЧЖ Соғломлаштириш ва сихатгох санатория мажмуасини ташкил этиш</v>
      </c>
      <c r="I252" s="23"/>
      <c r="J252" s="25" t="s">
        <v>24</v>
      </c>
      <c r="K252" s="25" t="s">
        <v>116</v>
      </c>
      <c r="L252" s="18"/>
      <c r="M252" s="18"/>
      <c r="N252" s="20"/>
      <c r="O252" s="20"/>
      <c r="P252" s="20"/>
      <c r="Q252" s="20"/>
      <c r="R252" s="21">
        <f t="shared" si="18"/>
        <v>4500</v>
      </c>
      <c r="S252" s="27">
        <v>2500</v>
      </c>
      <c r="T252" s="27">
        <v>2000</v>
      </c>
      <c r="U252" s="27">
        <v>0</v>
      </c>
      <c r="V252" s="27">
        <v>0</v>
      </c>
      <c r="W252" s="22">
        <f t="shared" si="19"/>
        <v>7</v>
      </c>
      <c r="X252" s="54">
        <v>7</v>
      </c>
      <c r="Y252" s="26"/>
      <c r="Z252" s="26"/>
      <c r="AA252" s="40">
        <v>44682</v>
      </c>
      <c r="AB252" s="34"/>
      <c r="AC252" s="34"/>
      <c r="AD252" s="25" t="s">
        <v>7</v>
      </c>
    </row>
    <row r="253" spans="1:31" ht="31.5" hidden="1" x14ac:dyDescent="0.25">
      <c r="A253" t="s">
        <v>2427</v>
      </c>
      <c r="B253" t="s">
        <v>2128</v>
      </c>
      <c r="C253" s="17">
        <f>+SUBTOTAL(3,$F$8:F253)</f>
        <v>45</v>
      </c>
      <c r="D253" s="24" t="s">
        <v>174</v>
      </c>
      <c r="E253" s="25" t="s">
        <v>180</v>
      </c>
      <c r="F253" s="52" t="s">
        <v>1467</v>
      </c>
      <c r="G253" s="23" t="s">
        <v>75</v>
      </c>
      <c r="H253" s="19" t="str">
        <f t="shared" si="17"/>
        <v>"MEGA MEBEL TRADE" МЧЖ Мебель ишлаб чиқариш</v>
      </c>
      <c r="I253" s="23"/>
      <c r="J253" s="25" t="s">
        <v>20</v>
      </c>
      <c r="K253" s="25" t="s">
        <v>1386</v>
      </c>
      <c r="L253" s="18"/>
      <c r="M253" s="18"/>
      <c r="N253" s="20"/>
      <c r="O253" s="20"/>
      <c r="P253" s="20"/>
      <c r="Q253" s="20"/>
      <c r="R253" s="21">
        <f t="shared" si="18"/>
        <v>10000</v>
      </c>
      <c r="S253" s="27">
        <v>10000</v>
      </c>
      <c r="T253" s="27">
        <v>0</v>
      </c>
      <c r="U253" s="27">
        <v>0</v>
      </c>
      <c r="V253" s="27">
        <v>0</v>
      </c>
      <c r="W253" s="22">
        <f t="shared" si="19"/>
        <v>33</v>
      </c>
      <c r="X253" s="27">
        <v>33</v>
      </c>
      <c r="Y253" s="26"/>
      <c r="Z253" s="26"/>
      <c r="AA253" s="40">
        <v>44823</v>
      </c>
      <c r="AB253" s="34"/>
      <c r="AC253" s="34"/>
      <c r="AD253" s="25" t="s">
        <v>8</v>
      </c>
    </row>
    <row r="254" spans="1:31" ht="31.5" hidden="1" x14ac:dyDescent="0.25">
      <c r="A254" t="s">
        <v>2428</v>
      </c>
      <c r="B254" t="s">
        <v>2128</v>
      </c>
      <c r="C254" s="17">
        <f>+SUBTOTAL(3,$F$8:F254)</f>
        <v>45</v>
      </c>
      <c r="D254" s="24" t="s">
        <v>174</v>
      </c>
      <c r="E254" s="25" t="s">
        <v>180</v>
      </c>
      <c r="F254" s="52" t="s">
        <v>1468</v>
      </c>
      <c r="G254" s="23" t="s">
        <v>124</v>
      </c>
      <c r="H254" s="19" t="str">
        <f t="shared" si="17"/>
        <v>"Ризаев НБ" МЧЖ Умумий овқатланиш хизматини ташкил этиш</v>
      </c>
      <c r="I254" s="23"/>
      <c r="J254" s="25" t="s">
        <v>24</v>
      </c>
      <c r="K254" s="25" t="s">
        <v>531</v>
      </c>
      <c r="L254" s="18"/>
      <c r="M254" s="18"/>
      <c r="N254" s="20"/>
      <c r="O254" s="20"/>
      <c r="P254" s="20"/>
      <c r="Q254" s="20"/>
      <c r="R254" s="21">
        <f t="shared" si="18"/>
        <v>2306</v>
      </c>
      <c r="S254" s="27">
        <v>656</v>
      </c>
      <c r="T254" s="27">
        <v>1650</v>
      </c>
      <c r="U254" s="27">
        <v>0</v>
      </c>
      <c r="V254" s="27">
        <v>0</v>
      </c>
      <c r="W254" s="22">
        <f t="shared" si="19"/>
        <v>10</v>
      </c>
      <c r="X254" s="27">
        <v>10</v>
      </c>
      <c r="Y254" s="58"/>
      <c r="Z254" s="26"/>
      <c r="AA254" s="40">
        <v>44832</v>
      </c>
      <c r="AB254" s="34"/>
      <c r="AC254" s="34"/>
      <c r="AD254" s="25" t="s">
        <v>26</v>
      </c>
    </row>
    <row r="255" spans="1:31" ht="31.5" hidden="1" x14ac:dyDescent="0.25">
      <c r="A255" t="s">
        <v>2429</v>
      </c>
      <c r="B255" t="s">
        <v>2128</v>
      </c>
      <c r="C255" s="17">
        <f>+SUBTOTAL(3,$F$8:F255)</f>
        <v>45</v>
      </c>
      <c r="D255" s="24" t="s">
        <v>174</v>
      </c>
      <c r="E255" s="25" t="s">
        <v>180</v>
      </c>
      <c r="F255" s="52" t="s">
        <v>1469</v>
      </c>
      <c r="G255" s="23" t="s">
        <v>1470</v>
      </c>
      <c r="H255" s="19" t="str">
        <f t="shared" si="17"/>
        <v>"Тўрон политилин пласит" МЧЖ Полиэтилен қоплар ишлаб чиқаришни кенгайтириш</v>
      </c>
      <c r="I255" s="23"/>
      <c r="J255" s="25" t="s">
        <v>20</v>
      </c>
      <c r="K255" s="25" t="s">
        <v>552</v>
      </c>
      <c r="L255" s="18"/>
      <c r="M255" s="18"/>
      <c r="N255" s="20"/>
      <c r="O255" s="20"/>
      <c r="P255" s="20"/>
      <c r="Q255" s="20"/>
      <c r="R255" s="21">
        <f t="shared" si="18"/>
        <v>2400</v>
      </c>
      <c r="S255" s="27">
        <v>2400</v>
      </c>
      <c r="T255" s="27">
        <v>0</v>
      </c>
      <c r="U255" s="27">
        <v>0</v>
      </c>
      <c r="V255" s="27">
        <v>0</v>
      </c>
      <c r="W255" s="22">
        <f t="shared" si="19"/>
        <v>8</v>
      </c>
      <c r="X255" s="27">
        <v>8</v>
      </c>
      <c r="Y255" s="26"/>
      <c r="Z255" s="26"/>
      <c r="AA255" s="40">
        <v>44823</v>
      </c>
      <c r="AB255" s="34"/>
      <c r="AC255" s="34"/>
      <c r="AD255" s="25" t="s">
        <v>8</v>
      </c>
    </row>
    <row r="256" spans="1:31" ht="31.5" hidden="1" x14ac:dyDescent="0.25">
      <c r="A256" t="s">
        <v>2430</v>
      </c>
      <c r="B256" t="s">
        <v>2128</v>
      </c>
      <c r="C256" s="17">
        <f>+SUBTOTAL(3,$F$8:F256)</f>
        <v>45</v>
      </c>
      <c r="D256" s="24" t="s">
        <v>174</v>
      </c>
      <c r="E256" s="25" t="s">
        <v>180</v>
      </c>
      <c r="F256" s="52" t="s">
        <v>974</v>
      </c>
      <c r="G256" s="23" t="s">
        <v>234</v>
      </c>
      <c r="H256" s="19" t="str">
        <f t="shared" si="17"/>
        <v>"Best Smart city elektronics"МЧЖ Ўсимлик ёғини ишлаб чиқариш</v>
      </c>
      <c r="I256" s="23"/>
      <c r="J256" s="25" t="s">
        <v>20</v>
      </c>
      <c r="K256" s="25" t="s">
        <v>526</v>
      </c>
      <c r="L256" s="18"/>
      <c r="M256" s="18"/>
      <c r="N256" s="20"/>
      <c r="O256" s="20"/>
      <c r="P256" s="20"/>
      <c r="Q256" s="20"/>
      <c r="R256" s="21">
        <f t="shared" si="18"/>
        <v>10000</v>
      </c>
      <c r="S256" s="27">
        <v>7570</v>
      </c>
      <c r="T256" s="27">
        <v>2430</v>
      </c>
      <c r="U256" s="27">
        <v>0</v>
      </c>
      <c r="V256" s="27">
        <v>0</v>
      </c>
      <c r="W256" s="22">
        <f t="shared" si="19"/>
        <v>45</v>
      </c>
      <c r="X256" s="27">
        <v>28</v>
      </c>
      <c r="Y256" s="26">
        <v>10</v>
      </c>
      <c r="Z256" s="26">
        <v>7</v>
      </c>
      <c r="AA256" s="40">
        <v>44880</v>
      </c>
      <c r="AB256" s="34"/>
      <c r="AC256" s="34"/>
      <c r="AD256" s="25" t="s">
        <v>91</v>
      </c>
    </row>
    <row r="257" spans="1:30" ht="31.5" hidden="1" x14ac:dyDescent="0.25">
      <c r="A257" t="s">
        <v>2431</v>
      </c>
      <c r="B257" t="s">
        <v>2128</v>
      </c>
      <c r="C257" s="17">
        <f>+SUBTOTAL(3,$F$8:F257)</f>
        <v>45</v>
      </c>
      <c r="D257" s="24" t="s">
        <v>174</v>
      </c>
      <c r="E257" s="25" t="s">
        <v>180</v>
      </c>
      <c r="F257" s="52" t="s">
        <v>688</v>
      </c>
      <c r="G257" s="23" t="s">
        <v>42</v>
      </c>
      <c r="H257" s="19" t="str">
        <f t="shared" si="17"/>
        <v>"QUSHCHINOR FAYZLIK CHORVASI"МЧЖ Чорвачиликни ривожлантириш</v>
      </c>
      <c r="I257" s="23"/>
      <c r="J257" s="25" t="s">
        <v>23</v>
      </c>
      <c r="K257" s="25" t="s">
        <v>42</v>
      </c>
      <c r="L257" s="18"/>
      <c r="M257" s="18"/>
      <c r="N257" s="20"/>
      <c r="O257" s="20"/>
      <c r="P257" s="20"/>
      <c r="Q257" s="20"/>
      <c r="R257" s="21">
        <f t="shared" si="18"/>
        <v>1265</v>
      </c>
      <c r="S257" s="27">
        <v>300</v>
      </c>
      <c r="T257" s="27">
        <v>965</v>
      </c>
      <c r="U257" s="27">
        <v>0</v>
      </c>
      <c r="V257" s="27">
        <v>0</v>
      </c>
      <c r="W257" s="22">
        <f t="shared" si="19"/>
        <v>2</v>
      </c>
      <c r="X257" s="27">
        <v>2</v>
      </c>
      <c r="Y257" s="26"/>
      <c r="Z257" s="26"/>
      <c r="AA257" s="40">
        <v>44699</v>
      </c>
      <c r="AB257" s="34"/>
      <c r="AC257" s="34"/>
      <c r="AD257" s="25" t="s">
        <v>33</v>
      </c>
    </row>
    <row r="258" spans="1:30" ht="31.5" hidden="1" x14ac:dyDescent="0.25">
      <c r="A258" t="s">
        <v>2432</v>
      </c>
      <c r="B258" t="s">
        <v>2128</v>
      </c>
      <c r="C258" s="17">
        <f>+SUBTOTAL(3,$F$8:F258)</f>
        <v>45</v>
      </c>
      <c r="D258" s="24" t="s">
        <v>174</v>
      </c>
      <c r="E258" s="25" t="s">
        <v>180</v>
      </c>
      <c r="F258" s="52" t="s">
        <v>978</v>
      </c>
      <c r="G258" s="23" t="s">
        <v>239</v>
      </c>
      <c r="H258" s="19" t="str">
        <f t="shared" si="17"/>
        <v>"Sodiqjon Qo'rg'on"МЧЖ Аралаш ўсимлик ёғи ишлаб чиқариш</v>
      </c>
      <c r="I258" s="23"/>
      <c r="J258" s="25" t="s">
        <v>20</v>
      </c>
      <c r="K258" s="25" t="s">
        <v>537</v>
      </c>
      <c r="L258" s="18"/>
      <c r="M258" s="18"/>
      <c r="N258" s="20"/>
      <c r="O258" s="20"/>
      <c r="P258" s="20"/>
      <c r="Q258" s="20"/>
      <c r="R258" s="21">
        <f t="shared" si="18"/>
        <v>1450</v>
      </c>
      <c r="S258" s="27">
        <v>1450</v>
      </c>
      <c r="T258" s="27">
        <v>0</v>
      </c>
      <c r="U258" s="27">
        <v>0</v>
      </c>
      <c r="V258" s="27">
        <v>0</v>
      </c>
      <c r="W258" s="22">
        <f t="shared" si="19"/>
        <v>7</v>
      </c>
      <c r="X258" s="27">
        <v>7</v>
      </c>
      <c r="Y258" s="26">
        <v>0</v>
      </c>
      <c r="Z258" s="26">
        <v>0</v>
      </c>
      <c r="AA258" s="40">
        <v>44895</v>
      </c>
      <c r="AB258" s="34"/>
      <c r="AC258" s="34"/>
      <c r="AD258" s="25" t="s">
        <v>8</v>
      </c>
    </row>
    <row r="259" spans="1:30" ht="31.5" hidden="1" x14ac:dyDescent="0.25">
      <c r="A259" t="s">
        <v>2433</v>
      </c>
      <c r="B259" t="s">
        <v>2128</v>
      </c>
      <c r="C259" s="17">
        <f>+SUBTOTAL(3,$F$8:F259)</f>
        <v>45</v>
      </c>
      <c r="D259" s="24" t="s">
        <v>174</v>
      </c>
      <c r="E259" s="25" t="s">
        <v>180</v>
      </c>
      <c r="F259" s="52" t="s">
        <v>976</v>
      </c>
      <c r="G259" s="23" t="s">
        <v>237</v>
      </c>
      <c r="H259" s="19" t="str">
        <f t="shared" si="17"/>
        <v>"Vergin gold invest"ХК Картон маҳсулотлари ишлаб чиқариш</v>
      </c>
      <c r="I259" s="23"/>
      <c r="J259" s="25" t="s">
        <v>20</v>
      </c>
      <c r="K259" s="25" t="s">
        <v>1385</v>
      </c>
      <c r="L259" s="18"/>
      <c r="M259" s="18"/>
      <c r="N259" s="20"/>
      <c r="O259" s="20"/>
      <c r="P259" s="20"/>
      <c r="Q259" s="20"/>
      <c r="R259" s="21">
        <f t="shared" si="18"/>
        <v>4300</v>
      </c>
      <c r="S259" s="27">
        <v>1300</v>
      </c>
      <c r="T259" s="27">
        <v>3000</v>
      </c>
      <c r="U259" s="27">
        <v>0</v>
      </c>
      <c r="V259" s="27">
        <v>0</v>
      </c>
      <c r="W259" s="22">
        <f t="shared" si="19"/>
        <v>16</v>
      </c>
      <c r="X259" s="27">
        <v>10</v>
      </c>
      <c r="Y259" s="26">
        <v>2</v>
      </c>
      <c r="Z259" s="26">
        <v>4</v>
      </c>
      <c r="AA259" s="40">
        <v>44890</v>
      </c>
      <c r="AB259" s="34"/>
      <c r="AC259" s="34"/>
      <c r="AD259" s="25" t="s">
        <v>7</v>
      </c>
    </row>
    <row r="260" spans="1:30" ht="31.5" hidden="1" x14ac:dyDescent="0.25">
      <c r="A260" t="s">
        <v>2434</v>
      </c>
      <c r="B260" t="s">
        <v>2128</v>
      </c>
      <c r="C260" s="17">
        <f>+SUBTOTAL(3,$F$8:F260)</f>
        <v>45</v>
      </c>
      <c r="D260" s="24" t="s">
        <v>174</v>
      </c>
      <c r="E260" s="25" t="s">
        <v>180</v>
      </c>
      <c r="F260" s="52" t="s">
        <v>977</v>
      </c>
      <c r="G260" s="23" t="s">
        <v>34</v>
      </c>
      <c r="H260" s="19" t="str">
        <f t="shared" si="17"/>
        <v>"ZARAFSHON IDEAL SERVIS"МЧЖ  Ўсимлик ёғи ишлаб чиқариш</v>
      </c>
      <c r="I260" s="23"/>
      <c r="J260" s="25" t="s">
        <v>20</v>
      </c>
      <c r="K260" s="25" t="s">
        <v>526</v>
      </c>
      <c r="L260" s="18"/>
      <c r="M260" s="18"/>
      <c r="N260" s="20"/>
      <c r="O260" s="20"/>
      <c r="P260" s="20"/>
      <c r="Q260" s="20"/>
      <c r="R260" s="21">
        <f t="shared" si="18"/>
        <v>5598.15</v>
      </c>
      <c r="S260" s="27">
        <v>3900</v>
      </c>
      <c r="T260" s="27">
        <v>0</v>
      </c>
      <c r="U260" s="27">
        <v>150</v>
      </c>
      <c r="V260" s="27">
        <v>0</v>
      </c>
      <c r="W260" s="22">
        <f t="shared" si="19"/>
        <v>25</v>
      </c>
      <c r="X260" s="27">
        <v>15</v>
      </c>
      <c r="Y260" s="26">
        <v>4</v>
      </c>
      <c r="Z260" s="26">
        <v>6</v>
      </c>
      <c r="AA260" s="40">
        <v>44861</v>
      </c>
      <c r="AB260" s="34"/>
      <c r="AC260" s="34"/>
      <c r="AD260" s="25" t="s">
        <v>6</v>
      </c>
    </row>
    <row r="261" spans="1:30" ht="63" hidden="1" x14ac:dyDescent="0.25">
      <c r="A261" t="s">
        <v>2435</v>
      </c>
      <c r="B261" t="s">
        <v>2128</v>
      </c>
      <c r="C261" s="17">
        <f>+SUBTOTAL(3,$F$8:F261)</f>
        <v>45</v>
      </c>
      <c r="D261" s="24" t="s">
        <v>174</v>
      </c>
      <c r="E261" s="25" t="s">
        <v>180</v>
      </c>
      <c r="F261" s="52" t="s">
        <v>687</v>
      </c>
      <c r="G261" s="23" t="s">
        <v>244</v>
      </c>
      <c r="H261" s="19" t="str">
        <f t="shared" si="17"/>
        <v>"ККУРГОН ОБОД СЕРВИС ПРОФЕССИОНАЛ БОШКАРУВ КОМПАНИЯСИ"МЧЖ Хитойдан HOWO русумли чикинди ташиш махсус автоуловлари</v>
      </c>
      <c r="I261" s="23"/>
      <c r="J261" s="25" t="s">
        <v>24</v>
      </c>
      <c r="K261" s="25" t="s">
        <v>539</v>
      </c>
      <c r="L261" s="18"/>
      <c r="M261" s="18"/>
      <c r="N261" s="20"/>
      <c r="O261" s="20"/>
      <c r="P261" s="20"/>
      <c r="Q261" s="20"/>
      <c r="R261" s="21">
        <f t="shared" si="18"/>
        <v>2411.3599999999997</v>
      </c>
      <c r="S261" s="27">
        <v>600</v>
      </c>
      <c r="T261" s="27">
        <v>0</v>
      </c>
      <c r="U261" s="27">
        <v>160</v>
      </c>
      <c r="V261" s="27">
        <v>0</v>
      </c>
      <c r="W261" s="22">
        <f t="shared" si="19"/>
        <v>4</v>
      </c>
      <c r="X261" s="27">
        <v>3</v>
      </c>
      <c r="Y261" s="26">
        <v>1</v>
      </c>
      <c r="Z261" s="26"/>
      <c r="AA261" s="40">
        <v>44582</v>
      </c>
      <c r="AB261" s="34"/>
      <c r="AC261" s="34"/>
      <c r="AD261" s="25" t="s">
        <v>554</v>
      </c>
    </row>
    <row r="262" spans="1:30" ht="31.5" hidden="1" x14ac:dyDescent="0.25">
      <c r="A262" t="s">
        <v>2436</v>
      </c>
      <c r="B262" t="s">
        <v>2128</v>
      </c>
      <c r="C262" s="17">
        <f>+SUBTOTAL(3,$F$8:F262)</f>
        <v>45</v>
      </c>
      <c r="D262" s="24" t="s">
        <v>174</v>
      </c>
      <c r="E262" s="25" t="s">
        <v>180</v>
      </c>
      <c r="F262" s="52" t="s">
        <v>979</v>
      </c>
      <c r="G262" s="23" t="s">
        <v>220</v>
      </c>
      <c r="H262" s="19" t="str">
        <f t="shared" si="17"/>
        <v>"Классик самкат"МЧЖ Савдо мажмуаси ташкил қилиш</v>
      </c>
      <c r="I262" s="23"/>
      <c r="J262" s="25" t="s">
        <v>24</v>
      </c>
      <c r="K262" s="25" t="s">
        <v>155</v>
      </c>
      <c r="L262" s="18"/>
      <c r="M262" s="18"/>
      <c r="N262" s="20"/>
      <c r="O262" s="20"/>
      <c r="P262" s="20"/>
      <c r="Q262" s="20"/>
      <c r="R262" s="21">
        <f t="shared" si="18"/>
        <v>5500</v>
      </c>
      <c r="S262" s="27">
        <v>5000</v>
      </c>
      <c r="T262" s="27">
        <v>500</v>
      </c>
      <c r="U262" s="27">
        <v>0</v>
      </c>
      <c r="V262" s="27">
        <v>0</v>
      </c>
      <c r="W262" s="22">
        <f t="shared" si="19"/>
        <v>6</v>
      </c>
      <c r="X262" s="27">
        <v>4</v>
      </c>
      <c r="Y262" s="26">
        <v>1</v>
      </c>
      <c r="Z262" s="26">
        <v>1</v>
      </c>
      <c r="AA262" s="40">
        <v>44659</v>
      </c>
      <c r="AB262" s="34"/>
      <c r="AC262" s="34"/>
      <c r="AD262" s="25" t="s">
        <v>28</v>
      </c>
    </row>
    <row r="263" spans="1:30" ht="31.5" hidden="1" x14ac:dyDescent="0.25">
      <c r="A263" t="s">
        <v>2437</v>
      </c>
      <c r="B263" t="s">
        <v>2128</v>
      </c>
      <c r="C263" s="17">
        <f>+SUBTOTAL(3,$F$8:F263)</f>
        <v>45</v>
      </c>
      <c r="D263" s="24" t="s">
        <v>174</v>
      </c>
      <c r="E263" s="25" t="s">
        <v>180</v>
      </c>
      <c r="F263" s="52" t="s">
        <v>686</v>
      </c>
      <c r="G263" s="23" t="s">
        <v>243</v>
      </c>
      <c r="H263" s="19" t="str">
        <f t="shared" si="17"/>
        <v>"Сервис Амалия"МЧЖ Фитнес ва соғломлаштириш марказини кенгайтириш</v>
      </c>
      <c r="I263" s="23"/>
      <c r="J263" s="25" t="s">
        <v>24</v>
      </c>
      <c r="K263" s="25" t="s">
        <v>528</v>
      </c>
      <c r="L263" s="18"/>
      <c r="M263" s="18"/>
      <c r="N263" s="20"/>
      <c r="O263" s="20"/>
      <c r="P263" s="20"/>
      <c r="Q263" s="20"/>
      <c r="R263" s="21">
        <f t="shared" si="18"/>
        <v>650</v>
      </c>
      <c r="S263" s="27">
        <v>500</v>
      </c>
      <c r="T263" s="27">
        <v>150</v>
      </c>
      <c r="U263" s="27">
        <v>0</v>
      </c>
      <c r="V263" s="27">
        <v>0</v>
      </c>
      <c r="W263" s="22">
        <f t="shared" si="19"/>
        <v>5</v>
      </c>
      <c r="X263" s="27">
        <v>5</v>
      </c>
      <c r="Y263" s="26"/>
      <c r="Z263" s="26"/>
      <c r="AA263" s="40">
        <v>44803</v>
      </c>
      <c r="AB263" s="34"/>
      <c r="AC263" s="34"/>
      <c r="AD263" s="25" t="s">
        <v>26</v>
      </c>
    </row>
    <row r="264" spans="1:30" ht="31.5" hidden="1" x14ac:dyDescent="0.25">
      <c r="A264" t="s">
        <v>2438</v>
      </c>
      <c r="B264" t="s">
        <v>2128</v>
      </c>
      <c r="C264" s="17">
        <f>+SUBTOTAL(3,$F$8:F264)</f>
        <v>45</v>
      </c>
      <c r="D264" s="24" t="s">
        <v>174</v>
      </c>
      <c r="E264" s="25" t="s">
        <v>180</v>
      </c>
      <c r="F264" s="52" t="s">
        <v>682</v>
      </c>
      <c r="G264" s="23" t="s">
        <v>236</v>
      </c>
      <c r="H264" s="19" t="str">
        <f t="shared" ref="H264:H327" si="20">+CONCATENATE(F264," ",G264)</f>
        <v>"Файзулло Омадли қўрғон"МЧЖ Тўқимачилик эҳтиёт қисмлари ишлаб чиқариш</v>
      </c>
      <c r="I264" s="23"/>
      <c r="J264" s="25" t="s">
        <v>20</v>
      </c>
      <c r="K264" s="25" t="s">
        <v>40</v>
      </c>
      <c r="L264" s="18"/>
      <c r="M264" s="18"/>
      <c r="N264" s="20"/>
      <c r="O264" s="20"/>
      <c r="P264" s="20"/>
      <c r="Q264" s="20"/>
      <c r="R264" s="21">
        <f t="shared" si="18"/>
        <v>2300</v>
      </c>
      <c r="S264" s="27">
        <v>2300</v>
      </c>
      <c r="T264" s="27">
        <v>0</v>
      </c>
      <c r="U264" s="27">
        <v>0</v>
      </c>
      <c r="V264" s="27">
        <v>0</v>
      </c>
      <c r="W264" s="22">
        <f t="shared" si="19"/>
        <v>19</v>
      </c>
      <c r="X264" s="27">
        <v>11</v>
      </c>
      <c r="Y264" s="26">
        <v>3</v>
      </c>
      <c r="Z264" s="26">
        <v>5</v>
      </c>
      <c r="AA264" s="40">
        <v>44778</v>
      </c>
      <c r="AB264" s="34"/>
      <c r="AC264" s="34"/>
      <c r="AD264" s="25" t="s">
        <v>8</v>
      </c>
    </row>
    <row r="265" spans="1:30" ht="31.5" hidden="1" x14ac:dyDescent="0.25">
      <c r="A265" t="s">
        <v>2439</v>
      </c>
      <c r="B265" t="s">
        <v>2128</v>
      </c>
      <c r="C265" s="17">
        <f>+SUBTOTAL(3,$F$8:F265)</f>
        <v>45</v>
      </c>
      <c r="D265" s="24" t="s">
        <v>174</v>
      </c>
      <c r="E265" s="25" t="s">
        <v>180</v>
      </c>
      <c r="F265" s="52" t="s">
        <v>578</v>
      </c>
      <c r="G265" s="23" t="s">
        <v>241</v>
      </c>
      <c r="H265" s="19" t="str">
        <f t="shared" si="20"/>
        <v>Латипов Абдували Хабибуллаевич Кир ювиш воситалари ишлаб чиқариш</v>
      </c>
      <c r="I265" s="23"/>
      <c r="J265" s="25" t="s">
        <v>20</v>
      </c>
      <c r="K265" s="25" t="s">
        <v>552</v>
      </c>
      <c r="L265" s="18"/>
      <c r="M265" s="18"/>
      <c r="N265" s="20"/>
      <c r="O265" s="20"/>
      <c r="P265" s="20"/>
      <c r="Q265" s="20"/>
      <c r="R265" s="21">
        <f t="shared" si="18"/>
        <v>1500</v>
      </c>
      <c r="S265" s="27">
        <v>1500</v>
      </c>
      <c r="T265" s="27">
        <v>0</v>
      </c>
      <c r="U265" s="27">
        <v>0</v>
      </c>
      <c r="V265" s="27">
        <v>0</v>
      </c>
      <c r="W265" s="22">
        <f t="shared" si="19"/>
        <v>9</v>
      </c>
      <c r="X265" s="27">
        <v>5</v>
      </c>
      <c r="Y265" s="26">
        <v>1</v>
      </c>
      <c r="Z265" s="26">
        <v>3</v>
      </c>
      <c r="AA265" s="40">
        <v>44812</v>
      </c>
      <c r="AB265" s="34"/>
      <c r="AC265" s="34"/>
      <c r="AD265" s="25" t="s">
        <v>8</v>
      </c>
    </row>
    <row r="266" spans="1:30" ht="31.5" hidden="1" x14ac:dyDescent="0.25">
      <c r="A266" t="s">
        <v>2440</v>
      </c>
      <c r="B266" t="s">
        <v>2128</v>
      </c>
      <c r="C266" s="17">
        <f>+SUBTOTAL(3,$F$8:F266)</f>
        <v>45</v>
      </c>
      <c r="D266" s="24" t="s">
        <v>174</v>
      </c>
      <c r="E266" s="25" t="s">
        <v>180</v>
      </c>
      <c r="F266" s="52" t="s">
        <v>579</v>
      </c>
      <c r="G266" s="23" t="s">
        <v>242</v>
      </c>
      <c r="H266" s="19" t="str">
        <f t="shared" si="20"/>
        <v>Умуров Шухратжон Файзиевич МФД эшик ва ромлар ишлаб чиқаришни ташкил этиш</v>
      </c>
      <c r="I266" s="23"/>
      <c r="J266" s="25" t="s">
        <v>20</v>
      </c>
      <c r="K266" s="25" t="s">
        <v>1386</v>
      </c>
      <c r="L266" s="18"/>
      <c r="M266" s="18"/>
      <c r="N266" s="20"/>
      <c r="O266" s="20"/>
      <c r="P266" s="20"/>
      <c r="Q266" s="20"/>
      <c r="R266" s="21">
        <f t="shared" si="18"/>
        <v>1200</v>
      </c>
      <c r="S266" s="27">
        <v>1200</v>
      </c>
      <c r="T266" s="27">
        <v>0</v>
      </c>
      <c r="U266" s="27">
        <v>0</v>
      </c>
      <c r="V266" s="27">
        <v>0</v>
      </c>
      <c r="W266" s="22">
        <f t="shared" si="19"/>
        <v>6</v>
      </c>
      <c r="X266" s="27">
        <v>3</v>
      </c>
      <c r="Y266" s="26">
        <v>1</v>
      </c>
      <c r="Z266" s="26">
        <v>2</v>
      </c>
      <c r="AA266" s="40">
        <v>44895</v>
      </c>
      <c r="AB266" s="34"/>
      <c r="AC266" s="34"/>
      <c r="AD266" s="25" t="s">
        <v>8</v>
      </c>
    </row>
    <row r="267" spans="1:30" ht="63" hidden="1" x14ac:dyDescent="0.25">
      <c r="A267" t="s">
        <v>2441</v>
      </c>
      <c r="B267" t="s">
        <v>2128</v>
      </c>
      <c r="C267" s="17">
        <f>+SUBTOTAL(3,$F$8:F267)</f>
        <v>45</v>
      </c>
      <c r="D267" s="24" t="s">
        <v>174</v>
      </c>
      <c r="E267" s="25" t="s">
        <v>180</v>
      </c>
      <c r="F267" s="52" t="s">
        <v>685</v>
      </c>
      <c r="G267" s="23" t="s">
        <v>112</v>
      </c>
      <c r="H267" s="19" t="str">
        <f t="shared" si="20"/>
        <v>ЯТТ "Пулатов Аббос"
("Космос инвест маркет"МЧЖ) Савдо ва маиший хизмат кўрсатиш фаолиятини ташкил этиш</v>
      </c>
      <c r="I267" s="23"/>
      <c r="J267" s="25" t="s">
        <v>24</v>
      </c>
      <c r="K267" s="25" t="s">
        <v>155</v>
      </c>
      <c r="L267" s="18"/>
      <c r="M267" s="18"/>
      <c r="N267" s="20"/>
      <c r="O267" s="20"/>
      <c r="P267" s="20"/>
      <c r="Q267" s="20"/>
      <c r="R267" s="21">
        <f t="shared" si="18"/>
        <v>2400</v>
      </c>
      <c r="S267" s="27">
        <v>1400</v>
      </c>
      <c r="T267" s="27">
        <v>1000</v>
      </c>
      <c r="U267" s="27">
        <v>0</v>
      </c>
      <c r="V267" s="27">
        <v>0</v>
      </c>
      <c r="W267" s="22">
        <f t="shared" si="19"/>
        <v>7</v>
      </c>
      <c r="X267" s="27">
        <v>4</v>
      </c>
      <c r="Y267" s="26">
        <v>1</v>
      </c>
      <c r="Z267" s="26">
        <v>2</v>
      </c>
      <c r="AA267" s="40">
        <v>44699</v>
      </c>
      <c r="AB267" s="34"/>
      <c r="AC267" s="34"/>
      <c r="AD267" s="25" t="s">
        <v>554</v>
      </c>
    </row>
    <row r="268" spans="1:30" ht="31.5" hidden="1" x14ac:dyDescent="0.25">
      <c r="A268" t="s">
        <v>2978</v>
      </c>
      <c r="B268" t="s">
        <v>1092</v>
      </c>
      <c r="C268" s="17">
        <f>+SUBTOTAL(3,$F$8:F268)</f>
        <v>45</v>
      </c>
      <c r="D268" s="24" t="s">
        <v>174</v>
      </c>
      <c r="E268" s="25" t="s">
        <v>180</v>
      </c>
      <c r="F268" s="23" t="s">
        <v>1421</v>
      </c>
      <c r="G268" s="23" t="s">
        <v>1422</v>
      </c>
      <c r="H268" s="19" t="str">
        <f t="shared" si="20"/>
        <v>"Турон Полиетилин пласт" МЧЖ Политилин қоп ишлаб чиқаришни кенгайтириш</v>
      </c>
      <c r="I268" s="23"/>
      <c r="J268" s="25" t="s">
        <v>20</v>
      </c>
      <c r="K268" s="25" t="s">
        <v>552</v>
      </c>
      <c r="L268" s="18"/>
      <c r="M268" s="18"/>
      <c r="N268" s="20"/>
      <c r="O268" s="20"/>
      <c r="P268" s="20"/>
      <c r="Q268" s="20"/>
      <c r="R268" s="21"/>
      <c r="S268" s="27"/>
      <c r="T268" s="27"/>
      <c r="U268" s="27"/>
      <c r="V268" s="27"/>
      <c r="W268" s="22"/>
      <c r="X268" s="27"/>
      <c r="Y268" s="26"/>
      <c r="Z268" s="26"/>
      <c r="AA268" s="40">
        <v>44792</v>
      </c>
      <c r="AB268" s="34"/>
      <c r="AC268" s="34" t="s">
        <v>3233</v>
      </c>
      <c r="AD268" s="25" t="s">
        <v>8</v>
      </c>
    </row>
    <row r="269" spans="1:30" ht="31.5" hidden="1" x14ac:dyDescent="0.25">
      <c r="A269" t="s">
        <v>2979</v>
      </c>
      <c r="B269" t="s">
        <v>1092</v>
      </c>
      <c r="C269" s="17">
        <f>+SUBTOTAL(3,$F$8:F269)</f>
        <v>45</v>
      </c>
      <c r="D269" s="24" t="s">
        <v>174</v>
      </c>
      <c r="E269" s="25" t="s">
        <v>180</v>
      </c>
      <c r="F269" s="52" t="s">
        <v>1423</v>
      </c>
      <c r="G269" s="23" t="s">
        <v>1424</v>
      </c>
      <c r="H269" s="19" t="str">
        <f t="shared" si="20"/>
        <v>"FARM-SERVIS-AS" МЧЖ Дорихона савдо фаолиятини ташкил этиш</v>
      </c>
      <c r="I269" s="23"/>
      <c r="J269" s="25" t="s">
        <v>24</v>
      </c>
      <c r="K269" s="25" t="s">
        <v>155</v>
      </c>
      <c r="L269" s="18"/>
      <c r="M269" s="18"/>
      <c r="N269" s="20"/>
      <c r="O269" s="20"/>
      <c r="P269" s="20"/>
      <c r="Q269" s="20"/>
      <c r="R269" s="21">
        <f>+S269+T269+U269*11.321+V269*11.321</f>
        <v>400</v>
      </c>
      <c r="S269" s="27">
        <v>400</v>
      </c>
      <c r="T269" s="27"/>
      <c r="U269" s="27"/>
      <c r="V269" s="27"/>
      <c r="W269" s="22">
        <f>+X269+Y269+Z269</f>
        <v>3</v>
      </c>
      <c r="X269" s="27">
        <v>3</v>
      </c>
      <c r="Y269" s="26"/>
      <c r="Z269" s="26"/>
      <c r="AA269" s="40">
        <v>44792</v>
      </c>
      <c r="AB269" s="34"/>
      <c r="AC269" s="34" t="s">
        <v>3234</v>
      </c>
      <c r="AD269" s="25" t="s">
        <v>8</v>
      </c>
    </row>
    <row r="270" spans="1:30" ht="47.25" hidden="1" x14ac:dyDescent="0.25">
      <c r="A270" t="s">
        <v>2980</v>
      </c>
      <c r="B270" t="s">
        <v>1092</v>
      </c>
      <c r="C270" s="17">
        <f>+SUBTOTAL(3,$F$8:F270)</f>
        <v>45</v>
      </c>
      <c r="D270" s="24" t="s">
        <v>174</v>
      </c>
      <c r="E270" s="25" t="s">
        <v>180</v>
      </c>
      <c r="F270" s="52" t="s">
        <v>1425</v>
      </c>
      <c r="G270" s="23" t="s">
        <v>1426</v>
      </c>
      <c r="H270" s="19" t="str">
        <f t="shared" si="20"/>
        <v>"NARGIZA MAJIDOVA INVEST" МЧЖ Маиший хизмат кўрсатиш ва савдо маркази ташкил этиш</v>
      </c>
      <c r="I270" s="23"/>
      <c r="J270" s="25" t="s">
        <v>24</v>
      </c>
      <c r="K270" s="25" t="s">
        <v>111</v>
      </c>
      <c r="L270" s="18"/>
      <c r="M270" s="18"/>
      <c r="N270" s="20"/>
      <c r="O270" s="20"/>
      <c r="P270" s="20"/>
      <c r="Q270" s="20"/>
      <c r="R270" s="21">
        <f>+S270+T270+U270*11.321+V270*11.321</f>
        <v>500</v>
      </c>
      <c r="S270" s="27">
        <v>500</v>
      </c>
      <c r="T270" s="27"/>
      <c r="U270" s="27"/>
      <c r="V270" s="27"/>
      <c r="W270" s="22">
        <f>+X270+Y270+Z270</f>
        <v>8</v>
      </c>
      <c r="X270" s="27">
        <v>8</v>
      </c>
      <c r="Y270" s="26"/>
      <c r="Z270" s="26"/>
      <c r="AA270" s="40">
        <v>44792</v>
      </c>
      <c r="AB270" s="34"/>
      <c r="AC270" s="34" t="s">
        <v>3235</v>
      </c>
      <c r="AD270" s="25" t="s">
        <v>8</v>
      </c>
    </row>
    <row r="271" spans="1:30" ht="31.5" hidden="1" x14ac:dyDescent="0.25">
      <c r="A271" t="s">
        <v>2981</v>
      </c>
      <c r="B271" t="s">
        <v>1092</v>
      </c>
      <c r="C271" s="17">
        <f>+SUBTOTAL(3,$F$8:F271)</f>
        <v>45</v>
      </c>
      <c r="D271" s="24" t="s">
        <v>174</v>
      </c>
      <c r="E271" s="25" t="s">
        <v>180</v>
      </c>
      <c r="F271" s="52" t="s">
        <v>1427</v>
      </c>
      <c r="G271" s="23" t="s">
        <v>1428</v>
      </c>
      <c r="H271" s="19" t="str">
        <f t="shared" si="20"/>
        <v>"Жасурбек Зухриддин" МЧЖ Ун ишлаб чиқаришни кенгайтириш (қадоқлаш)</v>
      </c>
      <c r="I271" s="23"/>
      <c r="J271" s="25" t="s">
        <v>20</v>
      </c>
      <c r="K271" s="25" t="s">
        <v>526</v>
      </c>
      <c r="L271" s="18"/>
      <c r="M271" s="18"/>
      <c r="N271" s="20"/>
      <c r="O271" s="20"/>
      <c r="P271" s="20"/>
      <c r="Q271" s="20"/>
      <c r="R271" s="21">
        <f>+S271+T271+U271*11.321+V271*11.321</f>
        <v>2700</v>
      </c>
      <c r="S271" s="27">
        <v>2700</v>
      </c>
      <c r="T271" s="27"/>
      <c r="U271" s="27"/>
      <c r="V271" s="27"/>
      <c r="W271" s="22">
        <f>+X271+Y271+Z271</f>
        <v>3</v>
      </c>
      <c r="X271" s="27">
        <v>3</v>
      </c>
      <c r="Y271" s="26"/>
      <c r="Z271" s="26"/>
      <c r="AA271" s="40">
        <v>44792</v>
      </c>
      <c r="AB271" s="34"/>
      <c r="AC271" s="34" t="s">
        <v>3236</v>
      </c>
      <c r="AD271" s="25" t="s">
        <v>8</v>
      </c>
    </row>
    <row r="272" spans="1:30" ht="31.5" hidden="1" x14ac:dyDescent="0.25">
      <c r="A272" t="s">
        <v>2982</v>
      </c>
      <c r="B272" t="s">
        <v>1092</v>
      </c>
      <c r="C272" s="17">
        <f>+SUBTOTAL(3,$F$8:F272)</f>
        <v>45</v>
      </c>
      <c r="D272" s="24" t="s">
        <v>174</v>
      </c>
      <c r="E272" s="25" t="s">
        <v>180</v>
      </c>
      <c r="F272" s="23" t="s">
        <v>1429</v>
      </c>
      <c r="G272" s="23" t="s">
        <v>22</v>
      </c>
      <c r="H272" s="19" t="str">
        <f t="shared" si="20"/>
        <v>"Мега Мебел траде" МЧЖ Мебел ишлаб чиқариш</v>
      </c>
      <c r="I272" s="23"/>
      <c r="J272" s="25" t="s">
        <v>20</v>
      </c>
      <c r="K272" s="25" t="s">
        <v>1386</v>
      </c>
      <c r="L272" s="18"/>
      <c r="M272" s="18"/>
      <c r="N272" s="20"/>
      <c r="O272" s="20"/>
      <c r="P272" s="20"/>
      <c r="Q272" s="20"/>
      <c r="R272" s="21"/>
      <c r="S272" s="27"/>
      <c r="T272" s="27"/>
      <c r="U272" s="27"/>
      <c r="V272" s="27"/>
      <c r="W272" s="22"/>
      <c r="X272" s="27"/>
      <c r="Y272" s="26"/>
      <c r="Z272" s="26"/>
      <c r="AA272" s="40">
        <v>44792</v>
      </c>
      <c r="AB272" s="34"/>
      <c r="AC272" s="34" t="s">
        <v>3237</v>
      </c>
      <c r="AD272" s="25" t="s">
        <v>8</v>
      </c>
    </row>
    <row r="273" spans="1:31" ht="47.25" hidden="1" x14ac:dyDescent="0.25">
      <c r="A273" t="s">
        <v>2983</v>
      </c>
      <c r="B273" t="s">
        <v>1092</v>
      </c>
      <c r="C273" s="17">
        <f>+SUBTOTAL(3,$F$8:F273)</f>
        <v>45</v>
      </c>
      <c r="D273" s="24" t="s">
        <v>174</v>
      </c>
      <c r="E273" s="25" t="s">
        <v>180</v>
      </c>
      <c r="F273" s="52" t="s">
        <v>1430</v>
      </c>
      <c r="G273" s="23" t="s">
        <v>1431</v>
      </c>
      <c r="H273" s="19" t="str">
        <f t="shared" si="20"/>
        <v>"MAROQAND GOLD OIL EKSTRAKSIY" МЧЖ Ўсимлик ёғи ишлаб чиқаришни кенгайтириш (қадоқлаш)</v>
      </c>
      <c r="I273" s="23"/>
      <c r="J273" s="25" t="s">
        <v>20</v>
      </c>
      <c r="K273" s="25" t="s">
        <v>537</v>
      </c>
      <c r="L273" s="18"/>
      <c r="M273" s="18"/>
      <c r="N273" s="20"/>
      <c r="O273" s="20"/>
      <c r="P273" s="20"/>
      <c r="Q273" s="20"/>
      <c r="R273" s="21">
        <f t="shared" ref="R273:R336" si="21">+S273+T273+U273*11.321+V273*11.321</f>
        <v>792</v>
      </c>
      <c r="S273" s="27">
        <v>792</v>
      </c>
      <c r="T273" s="27"/>
      <c r="U273" s="27"/>
      <c r="V273" s="27"/>
      <c r="W273" s="22">
        <f t="shared" ref="W273:W307" si="22">+X273+Y273+Z273</f>
        <v>8</v>
      </c>
      <c r="X273" s="27">
        <v>8</v>
      </c>
      <c r="Y273" s="26"/>
      <c r="Z273" s="26"/>
      <c r="AA273" s="40">
        <v>44792</v>
      </c>
      <c r="AB273" s="34"/>
      <c r="AC273" s="34" t="s">
        <v>3238</v>
      </c>
      <c r="AD273" s="25" t="s">
        <v>8</v>
      </c>
    </row>
    <row r="274" spans="1:31" ht="31.5" hidden="1" x14ac:dyDescent="0.25">
      <c r="A274" t="s">
        <v>2984</v>
      </c>
      <c r="B274" t="s">
        <v>1092</v>
      </c>
      <c r="C274" s="17">
        <f>+SUBTOTAL(3,$F$8:F274)</f>
        <v>45</v>
      </c>
      <c r="D274" s="24" t="s">
        <v>174</v>
      </c>
      <c r="E274" s="25" t="s">
        <v>180</v>
      </c>
      <c r="F274" s="52" t="s">
        <v>1580</v>
      </c>
      <c r="G274" s="23" t="s">
        <v>1581</v>
      </c>
      <c r="H274" s="19" t="str">
        <f t="shared" si="20"/>
        <v>"INDUSTRIES IMRONBEK" МЧЖ Қурилиш моллари (гипс ва травертин) ишлаб чиқариш</v>
      </c>
      <c r="I274" s="23"/>
      <c r="J274" s="25" t="s">
        <v>20</v>
      </c>
      <c r="K274" s="25" t="s">
        <v>527</v>
      </c>
      <c r="L274" s="18"/>
      <c r="M274" s="18"/>
      <c r="N274" s="20"/>
      <c r="O274" s="20"/>
      <c r="P274" s="20"/>
      <c r="Q274" s="20"/>
      <c r="R274" s="21">
        <f t="shared" si="21"/>
        <v>550</v>
      </c>
      <c r="S274" s="27">
        <v>550</v>
      </c>
      <c r="T274" s="27"/>
      <c r="U274" s="27"/>
      <c r="V274" s="27"/>
      <c r="W274" s="22">
        <f t="shared" si="22"/>
        <v>3</v>
      </c>
      <c r="X274" s="27">
        <v>3</v>
      </c>
      <c r="Y274" s="26"/>
      <c r="Z274" s="26"/>
      <c r="AA274" s="40">
        <v>44811</v>
      </c>
      <c r="AB274" s="34"/>
      <c r="AC274" s="34" t="s">
        <v>3239</v>
      </c>
      <c r="AD274" s="25" t="s">
        <v>28</v>
      </c>
    </row>
    <row r="275" spans="1:31" ht="31.5" hidden="1" x14ac:dyDescent="0.25">
      <c r="A275" t="s">
        <v>2985</v>
      </c>
      <c r="B275" t="s">
        <v>1092</v>
      </c>
      <c r="C275" s="17">
        <f>+SUBTOTAL(3,$F$8:F275)</f>
        <v>45</v>
      </c>
      <c r="D275" s="24" t="s">
        <v>174</v>
      </c>
      <c r="E275" s="25" t="s">
        <v>180</v>
      </c>
      <c r="F275" s="52" t="s">
        <v>1365</v>
      </c>
      <c r="G275" s="23" t="s">
        <v>1366</v>
      </c>
      <c r="H275" s="19" t="str">
        <f t="shared" si="20"/>
        <v>"YANGI AVLOD ACADEMY" НТМ  Ўқув маркат ташкил этиш</v>
      </c>
      <c r="I275" s="23"/>
      <c r="J275" s="25" t="s">
        <v>24</v>
      </c>
      <c r="K275" s="25" t="s">
        <v>529</v>
      </c>
      <c r="L275" s="18"/>
      <c r="M275" s="18"/>
      <c r="N275" s="20"/>
      <c r="O275" s="20"/>
      <c r="P275" s="20"/>
      <c r="Q275" s="20"/>
      <c r="R275" s="21">
        <f t="shared" si="21"/>
        <v>1500</v>
      </c>
      <c r="S275" s="27">
        <v>1500</v>
      </c>
      <c r="T275" s="27"/>
      <c r="U275" s="27"/>
      <c r="V275" s="27"/>
      <c r="W275" s="22">
        <f t="shared" si="22"/>
        <v>5</v>
      </c>
      <c r="X275" s="27">
        <v>5</v>
      </c>
      <c r="Y275" s="26"/>
      <c r="Z275" s="26"/>
      <c r="AA275" s="40">
        <v>44691</v>
      </c>
      <c r="AB275" s="34"/>
      <c r="AC275" s="34" t="s">
        <v>3240</v>
      </c>
      <c r="AD275" s="25" t="s">
        <v>8</v>
      </c>
    </row>
    <row r="276" spans="1:31" ht="31.5" hidden="1" x14ac:dyDescent="0.25">
      <c r="A276" t="s">
        <v>3190</v>
      </c>
      <c r="B276" t="s">
        <v>1092</v>
      </c>
      <c r="C276" s="17">
        <f>+SUBTOTAL(3,$F$8:F276)</f>
        <v>45</v>
      </c>
      <c r="D276" s="24" t="s">
        <v>174</v>
      </c>
      <c r="E276" s="25" t="s">
        <v>180</v>
      </c>
      <c r="F276" s="52" t="s">
        <v>1705</v>
      </c>
      <c r="G276" s="23" t="s">
        <v>1706</v>
      </c>
      <c r="H276" s="19" t="str">
        <f t="shared" si="20"/>
        <v>"Бобур Азимов" МЧЖ Гипс ишлаб чиқариш</v>
      </c>
      <c r="I276" s="23"/>
      <c r="J276" s="25" t="s">
        <v>24</v>
      </c>
      <c r="K276" s="25" t="s">
        <v>527</v>
      </c>
      <c r="L276" s="18"/>
      <c r="M276" s="18"/>
      <c r="N276" s="20"/>
      <c r="O276" s="20"/>
      <c r="P276" s="20"/>
      <c r="Q276" s="20"/>
      <c r="R276" s="21">
        <f t="shared" si="21"/>
        <v>1500</v>
      </c>
      <c r="S276" s="27">
        <v>1500</v>
      </c>
      <c r="T276" s="27"/>
      <c r="U276" s="27"/>
      <c r="V276" s="27"/>
      <c r="W276" s="22">
        <f t="shared" si="22"/>
        <v>8</v>
      </c>
      <c r="X276" s="27">
        <v>8</v>
      </c>
      <c r="Y276" s="26"/>
      <c r="Z276" s="26"/>
      <c r="AA276" s="40">
        <v>44866</v>
      </c>
      <c r="AB276" s="34"/>
      <c r="AC276" s="34" t="s">
        <v>3351</v>
      </c>
      <c r="AD276" s="25" t="s">
        <v>8</v>
      </c>
    </row>
    <row r="277" spans="1:31" ht="47.25" hidden="1" x14ac:dyDescent="0.25">
      <c r="A277" t="s">
        <v>3191</v>
      </c>
      <c r="B277" t="s">
        <v>1092</v>
      </c>
      <c r="C277" s="17">
        <f>+SUBTOTAL(3,$F$8:F277)</f>
        <v>45</v>
      </c>
      <c r="D277" s="24" t="s">
        <v>174</v>
      </c>
      <c r="E277" s="25" t="s">
        <v>180</v>
      </c>
      <c r="F277" s="52" t="s">
        <v>1707</v>
      </c>
      <c r="G277" s="23" t="s">
        <v>1708</v>
      </c>
      <c r="H277" s="19" t="str">
        <f t="shared" si="20"/>
        <v>"Мансурбек Қўрғон бизнес" МЧЖ Чиқинди маҳсулотларини йиғиш хизматини ташкил этиш</v>
      </c>
      <c r="I277" s="23"/>
      <c r="J277" s="25" t="s">
        <v>24</v>
      </c>
      <c r="K277" s="25" t="s">
        <v>3412</v>
      </c>
      <c r="L277" s="18"/>
      <c r="M277" s="18"/>
      <c r="N277" s="20"/>
      <c r="O277" s="20"/>
      <c r="P277" s="20"/>
      <c r="Q277" s="20"/>
      <c r="R277" s="21">
        <f t="shared" si="21"/>
        <v>5198.1499999999996</v>
      </c>
      <c r="S277" s="27">
        <v>3500</v>
      </c>
      <c r="T277" s="27"/>
      <c r="U277" s="27">
        <v>150</v>
      </c>
      <c r="V277" s="27"/>
      <c r="W277" s="22">
        <f t="shared" si="22"/>
        <v>83</v>
      </c>
      <c r="X277" s="27">
        <v>83</v>
      </c>
      <c r="Y277" s="26"/>
      <c r="Z277" s="26"/>
      <c r="AA277" s="40">
        <v>44866</v>
      </c>
      <c r="AB277" s="34"/>
      <c r="AC277" s="34" t="s">
        <v>3348</v>
      </c>
      <c r="AD277" s="25" t="s">
        <v>8</v>
      </c>
    </row>
    <row r="278" spans="1:31" ht="31.5" hidden="1" x14ac:dyDescent="0.25">
      <c r="A278" t="s">
        <v>3192</v>
      </c>
      <c r="B278" t="s">
        <v>1092</v>
      </c>
      <c r="C278" s="17">
        <f>+SUBTOTAL(3,$F$8:F278)</f>
        <v>45</v>
      </c>
      <c r="D278" s="24" t="s">
        <v>174</v>
      </c>
      <c r="E278" s="25" t="s">
        <v>180</v>
      </c>
      <c r="F278" s="52" t="s">
        <v>1709</v>
      </c>
      <c r="G278" s="23" t="s">
        <v>27</v>
      </c>
      <c r="H278" s="19" t="str">
        <f t="shared" si="20"/>
        <v>"ETYKOAS" МЧЖ Мехмонхона хизматини ташкил этиш</v>
      </c>
      <c r="I278" s="23"/>
      <c r="J278" s="25" t="s">
        <v>20</v>
      </c>
      <c r="K278" s="25" t="s">
        <v>527</v>
      </c>
      <c r="L278" s="18"/>
      <c r="M278" s="18"/>
      <c r="N278" s="20"/>
      <c r="O278" s="20"/>
      <c r="P278" s="20"/>
      <c r="Q278" s="20"/>
      <c r="R278" s="21">
        <f t="shared" si="21"/>
        <v>2300</v>
      </c>
      <c r="S278" s="27">
        <v>2300</v>
      </c>
      <c r="T278" s="27"/>
      <c r="U278" s="27"/>
      <c r="V278" s="27"/>
      <c r="W278" s="22">
        <f t="shared" si="22"/>
        <v>5</v>
      </c>
      <c r="X278" s="27">
        <v>5</v>
      </c>
      <c r="Y278" s="26"/>
      <c r="Z278" s="26"/>
      <c r="AA278" s="40">
        <v>44866</v>
      </c>
      <c r="AB278" s="34"/>
      <c r="AC278" s="34" t="s">
        <v>3352</v>
      </c>
      <c r="AD278" s="25" t="s">
        <v>8</v>
      </c>
    </row>
    <row r="279" spans="1:31" ht="31.5" hidden="1" x14ac:dyDescent="0.25">
      <c r="A279" t="s">
        <v>3193</v>
      </c>
      <c r="B279" t="s">
        <v>1092</v>
      </c>
      <c r="C279" s="17">
        <f>+SUBTOTAL(3,$F$8:F279)</f>
        <v>45</v>
      </c>
      <c r="D279" s="24" t="s">
        <v>174</v>
      </c>
      <c r="E279" s="25" t="s">
        <v>180</v>
      </c>
      <c r="F279" s="52" t="s">
        <v>1710</v>
      </c>
      <c r="G279" s="23" t="s">
        <v>1711</v>
      </c>
      <c r="H279" s="19" t="str">
        <f t="shared" si="20"/>
        <v>"Kamalak umid g'unchasi" НТМ ДХШ МТМ ташкил қилиш</v>
      </c>
      <c r="I279" s="23"/>
      <c r="J279" s="25" t="s">
        <v>24</v>
      </c>
      <c r="K279" s="25" t="s">
        <v>1712</v>
      </c>
      <c r="L279" s="18"/>
      <c r="M279" s="18"/>
      <c r="N279" s="20"/>
      <c r="O279" s="20"/>
      <c r="P279" s="20"/>
      <c r="Q279" s="20"/>
      <c r="R279" s="21">
        <f t="shared" si="21"/>
        <v>5250</v>
      </c>
      <c r="S279" s="54">
        <v>2500</v>
      </c>
      <c r="T279" s="27">
        <v>2750</v>
      </c>
      <c r="U279" s="27"/>
      <c r="V279" s="27"/>
      <c r="W279" s="22">
        <f t="shared" si="22"/>
        <v>10</v>
      </c>
      <c r="X279" s="27">
        <v>10</v>
      </c>
      <c r="Y279" s="26"/>
      <c r="Z279" s="26"/>
      <c r="AA279" s="40">
        <v>44866</v>
      </c>
      <c r="AB279" s="34"/>
      <c r="AC279" s="34" t="s">
        <v>3353</v>
      </c>
      <c r="AD279" s="25" t="s">
        <v>8</v>
      </c>
    </row>
    <row r="280" spans="1:31" ht="31.5" hidden="1" x14ac:dyDescent="0.25">
      <c r="A280" t="s">
        <v>3195</v>
      </c>
      <c r="B280" t="s">
        <v>1092</v>
      </c>
      <c r="C280" s="17">
        <f>+SUBTOTAL(3,$F$8:F280)</f>
        <v>45</v>
      </c>
      <c r="D280" s="24" t="s">
        <v>174</v>
      </c>
      <c r="E280" s="25" t="s">
        <v>180</v>
      </c>
      <c r="F280" s="52" t="s">
        <v>1716</v>
      </c>
      <c r="G280" s="23" t="s">
        <v>1717</v>
      </c>
      <c r="H280" s="19" t="str">
        <f t="shared" si="20"/>
        <v>"Нигора строй қўрғон" МЧЖ Хўжалик моллари савдо дўкони ташкил этиш</v>
      </c>
      <c r="I280" s="23"/>
      <c r="J280" s="25" t="s">
        <v>24</v>
      </c>
      <c r="K280" s="25" t="s">
        <v>155</v>
      </c>
      <c r="L280" s="18"/>
      <c r="M280" s="18"/>
      <c r="N280" s="20"/>
      <c r="O280" s="20"/>
      <c r="P280" s="20"/>
      <c r="Q280" s="20"/>
      <c r="R280" s="21">
        <f t="shared" si="21"/>
        <v>2500</v>
      </c>
      <c r="S280" s="27">
        <v>2500</v>
      </c>
      <c r="T280" s="27"/>
      <c r="U280" s="27"/>
      <c r="V280" s="27"/>
      <c r="W280" s="22">
        <f t="shared" si="22"/>
        <v>5</v>
      </c>
      <c r="X280" s="27">
        <v>5</v>
      </c>
      <c r="Y280" s="26"/>
      <c r="Z280" s="26"/>
      <c r="AA280" s="40">
        <v>44895</v>
      </c>
      <c r="AB280" s="34"/>
      <c r="AC280" s="34" t="s">
        <v>3355</v>
      </c>
      <c r="AD280" s="25" t="s">
        <v>8</v>
      </c>
    </row>
    <row r="281" spans="1:31" ht="31.5" hidden="1" x14ac:dyDescent="0.25">
      <c r="A281" t="s">
        <v>3196</v>
      </c>
      <c r="B281" t="s">
        <v>1092</v>
      </c>
      <c r="C281" s="17">
        <f>+SUBTOTAL(3,$F$8:F281)</f>
        <v>45</v>
      </c>
      <c r="D281" s="24" t="s">
        <v>174</v>
      </c>
      <c r="E281" s="25" t="s">
        <v>180</v>
      </c>
      <c r="F281" s="52" t="s">
        <v>1718</v>
      </c>
      <c r="G281" s="23" t="s">
        <v>1193</v>
      </c>
      <c r="H281" s="19" t="str">
        <f t="shared" si="20"/>
        <v>"Давр-СУ" МЧЖ Темир бетон маҳсулотлари ишлаб чиқаришни кенгайтириш</v>
      </c>
      <c r="I281" s="23"/>
      <c r="J281" s="25" t="s">
        <v>20</v>
      </c>
      <c r="K281" s="25" t="s">
        <v>527</v>
      </c>
      <c r="L281" s="18"/>
      <c r="M281" s="18"/>
      <c r="N281" s="20"/>
      <c r="O281" s="20"/>
      <c r="P281" s="20"/>
      <c r="Q281" s="20"/>
      <c r="R281" s="21">
        <f t="shared" si="21"/>
        <v>4200</v>
      </c>
      <c r="S281" s="27">
        <v>4200</v>
      </c>
      <c r="T281" s="27"/>
      <c r="U281" s="27"/>
      <c r="V281" s="27"/>
      <c r="W281" s="22">
        <f t="shared" si="22"/>
        <v>12</v>
      </c>
      <c r="X281" s="27">
        <v>12</v>
      </c>
      <c r="Y281" s="26"/>
      <c r="Z281" s="26"/>
      <c r="AA281" s="40">
        <v>44895</v>
      </c>
      <c r="AB281" s="34"/>
      <c r="AC281" s="34" t="s">
        <v>3355</v>
      </c>
      <c r="AD281" s="25" t="s">
        <v>8</v>
      </c>
    </row>
    <row r="282" spans="1:31" ht="31.5" hidden="1" x14ac:dyDescent="0.25">
      <c r="A282" t="s">
        <v>3434</v>
      </c>
      <c r="B282" t="s">
        <v>2128</v>
      </c>
      <c r="C282" s="17">
        <f>+SUBTOTAL(3,$F$8:F282)</f>
        <v>45</v>
      </c>
      <c r="D282" s="24" t="s">
        <v>174</v>
      </c>
      <c r="E282" s="25" t="s">
        <v>180</v>
      </c>
      <c r="F282" s="52" t="s">
        <v>683</v>
      </c>
      <c r="G282" s="23" t="s">
        <v>238</v>
      </c>
      <c r="H282" s="19" t="str">
        <f t="shared" si="20"/>
        <v>"TEXNO STAR"МЧЖ ДЖК ва СЖК хўжалик ва суюқ савун ишлаб чиқаришни ташкил этиш</v>
      </c>
      <c r="I282" s="23"/>
      <c r="J282" s="25" t="s">
        <v>20</v>
      </c>
      <c r="K282" s="25" t="s">
        <v>552</v>
      </c>
      <c r="L282" s="18"/>
      <c r="M282" s="18"/>
      <c r="N282" s="20"/>
      <c r="O282" s="20"/>
      <c r="P282" s="20"/>
      <c r="Q282" s="20"/>
      <c r="R282" s="21">
        <f t="shared" si="21"/>
        <v>4000</v>
      </c>
      <c r="S282" s="27">
        <v>4000</v>
      </c>
      <c r="T282" s="27">
        <v>0</v>
      </c>
      <c r="U282" s="27">
        <v>0</v>
      </c>
      <c r="V282" s="27">
        <v>0</v>
      </c>
      <c r="W282" s="22">
        <f t="shared" si="22"/>
        <v>5</v>
      </c>
      <c r="X282" s="27">
        <v>5</v>
      </c>
      <c r="Y282" s="26">
        <v>0</v>
      </c>
      <c r="Z282" s="26">
        <v>0</v>
      </c>
      <c r="AA282" s="40">
        <v>44908</v>
      </c>
      <c r="AB282" s="34">
        <v>44908</v>
      </c>
      <c r="AC282" s="34" t="s">
        <v>2209</v>
      </c>
      <c r="AD282" s="25" t="s">
        <v>8</v>
      </c>
      <c r="AE282" t="s">
        <v>3416</v>
      </c>
    </row>
    <row r="283" spans="1:31" ht="31.5" hidden="1" x14ac:dyDescent="0.25">
      <c r="A283" t="s">
        <v>3435</v>
      </c>
      <c r="B283" t="s">
        <v>2128</v>
      </c>
      <c r="C283" s="17">
        <f>+SUBTOTAL(3,$F$8:F283)</f>
        <v>45</v>
      </c>
      <c r="D283" s="24" t="s">
        <v>174</v>
      </c>
      <c r="E283" s="25" t="s">
        <v>180</v>
      </c>
      <c r="F283" s="52" t="s">
        <v>684</v>
      </c>
      <c r="G283" s="23" t="s">
        <v>240</v>
      </c>
      <c r="H283" s="19" t="str">
        <f t="shared" si="20"/>
        <v>"UNITED MOBILE SYSTEMS "МЧЖ Шифер ишлаб чиқаришни ташкил этиш</v>
      </c>
      <c r="I283" s="23"/>
      <c r="J283" s="25" t="s">
        <v>20</v>
      </c>
      <c r="K283" s="25" t="s">
        <v>527</v>
      </c>
      <c r="L283" s="18"/>
      <c r="M283" s="18"/>
      <c r="N283" s="20"/>
      <c r="O283" s="20"/>
      <c r="P283" s="20"/>
      <c r="Q283" s="20"/>
      <c r="R283" s="21">
        <f t="shared" si="21"/>
        <v>4000</v>
      </c>
      <c r="S283" s="27">
        <v>4000</v>
      </c>
      <c r="T283" s="27">
        <v>0</v>
      </c>
      <c r="U283" s="27">
        <v>0</v>
      </c>
      <c r="V283" s="27">
        <v>0</v>
      </c>
      <c r="W283" s="22">
        <f t="shared" si="22"/>
        <v>4</v>
      </c>
      <c r="X283" s="27">
        <v>4</v>
      </c>
      <c r="Y283" s="26">
        <v>0</v>
      </c>
      <c r="Z283" s="26">
        <v>0</v>
      </c>
      <c r="AA283" s="40">
        <v>44908</v>
      </c>
      <c r="AB283" s="34">
        <v>44908</v>
      </c>
      <c r="AC283" s="34" t="s">
        <v>2210</v>
      </c>
      <c r="AD283" s="25" t="s">
        <v>8</v>
      </c>
      <c r="AE283" t="s">
        <v>3416</v>
      </c>
    </row>
    <row r="284" spans="1:31" ht="31.5" hidden="1" x14ac:dyDescent="0.25">
      <c r="A284" t="s">
        <v>3577</v>
      </c>
      <c r="B284" t="s">
        <v>2128</v>
      </c>
      <c r="C284" s="17">
        <f>+SUBTOTAL(3,$F$8:F284)</f>
        <v>45</v>
      </c>
      <c r="D284" s="24" t="s">
        <v>174</v>
      </c>
      <c r="E284" s="25" t="s">
        <v>180</v>
      </c>
      <c r="F284" s="52" t="s">
        <v>1776</v>
      </c>
      <c r="G284" s="23" t="s">
        <v>1225</v>
      </c>
      <c r="H284" s="19" t="str">
        <f t="shared" si="20"/>
        <v>"Classic motor" МЧЖ Нефтни қайта ишлашни кенгайтириш</v>
      </c>
      <c r="I284" s="23"/>
      <c r="J284" s="25" t="s">
        <v>20</v>
      </c>
      <c r="K284" s="25" t="s">
        <v>535</v>
      </c>
      <c r="L284" s="18"/>
      <c r="M284" s="18"/>
      <c r="N284" s="20"/>
      <c r="O284" s="20"/>
      <c r="P284" s="20"/>
      <c r="Q284" s="20"/>
      <c r="R284" s="21">
        <f t="shared" si="21"/>
        <v>8500</v>
      </c>
      <c r="S284" s="54">
        <v>8500</v>
      </c>
      <c r="T284" s="27"/>
      <c r="U284" s="27"/>
      <c r="V284" s="27"/>
      <c r="W284" s="22">
        <f t="shared" si="22"/>
        <v>31</v>
      </c>
      <c r="X284" s="27">
        <v>28</v>
      </c>
      <c r="Y284" s="26">
        <v>3</v>
      </c>
      <c r="Z284" s="26"/>
      <c r="AA284" s="40">
        <v>44916</v>
      </c>
      <c r="AB284" s="34">
        <v>44915</v>
      </c>
      <c r="AC284" s="34" t="s">
        <v>3383</v>
      </c>
      <c r="AD284" s="25" t="s">
        <v>8</v>
      </c>
      <c r="AE284" t="s">
        <v>3417</v>
      </c>
    </row>
    <row r="285" spans="1:31" ht="47.25" hidden="1" x14ac:dyDescent="0.25">
      <c r="A285" t="s">
        <v>3578</v>
      </c>
      <c r="B285" t="s">
        <v>2128</v>
      </c>
      <c r="C285" s="17">
        <f>+SUBTOTAL(3,$F$8:F285)</f>
        <v>45</v>
      </c>
      <c r="D285" s="24" t="s">
        <v>174</v>
      </c>
      <c r="E285" s="25" t="s">
        <v>180</v>
      </c>
      <c r="F285" s="52" t="s">
        <v>1831</v>
      </c>
      <c r="G285" s="23" t="s">
        <v>1832</v>
      </c>
      <c r="H285" s="19" t="str">
        <f t="shared" si="20"/>
        <v>"AGROMIR BUILDINGS" МЧЖ Қурилиш хизматлари (кўп қаватли турар жой) ташкил этиш</v>
      </c>
      <c r="I285" s="23"/>
      <c r="J285" s="25" t="s">
        <v>24</v>
      </c>
      <c r="K285" s="25" t="s">
        <v>545</v>
      </c>
      <c r="L285" s="18"/>
      <c r="M285" s="18"/>
      <c r="N285" s="20"/>
      <c r="O285" s="20"/>
      <c r="P285" s="20"/>
      <c r="Q285" s="20"/>
      <c r="R285" s="21">
        <f t="shared" si="21"/>
        <v>78400</v>
      </c>
      <c r="S285" s="54">
        <v>78400</v>
      </c>
      <c r="T285" s="27"/>
      <c r="U285" s="27"/>
      <c r="V285" s="27"/>
      <c r="W285" s="22">
        <f t="shared" si="22"/>
        <v>15</v>
      </c>
      <c r="X285" s="27">
        <v>15</v>
      </c>
      <c r="Y285" s="26"/>
      <c r="Z285" s="26"/>
      <c r="AA285" s="40">
        <v>44916</v>
      </c>
      <c r="AB285" s="34">
        <v>44915</v>
      </c>
      <c r="AC285" s="34" t="s">
        <v>3384</v>
      </c>
      <c r="AD285" s="25" t="s">
        <v>8</v>
      </c>
      <c r="AE285" t="s">
        <v>3417</v>
      </c>
    </row>
    <row r="286" spans="1:31" ht="31.5" hidden="1" x14ac:dyDescent="0.25">
      <c r="A286" t="s">
        <v>3579</v>
      </c>
      <c r="B286" t="s">
        <v>2128</v>
      </c>
      <c r="C286" s="17">
        <f>+SUBTOTAL(3,$F$8:F286)</f>
        <v>45</v>
      </c>
      <c r="D286" s="24" t="s">
        <v>174</v>
      </c>
      <c r="E286" s="25" t="s">
        <v>180</v>
      </c>
      <c r="F286" s="52" t="s">
        <v>1839</v>
      </c>
      <c r="G286" s="23" t="s">
        <v>1840</v>
      </c>
      <c r="H286" s="19" t="str">
        <f t="shared" si="20"/>
        <v>"NAZAR SAVDO INVEST" МЧЖ Спорт мажмуаси ташкил этиш</v>
      </c>
      <c r="I286" s="23"/>
      <c r="J286" s="25" t="s">
        <v>24</v>
      </c>
      <c r="K286" s="25" t="s">
        <v>528</v>
      </c>
      <c r="L286" s="18"/>
      <c r="M286" s="18"/>
      <c r="N286" s="20"/>
      <c r="O286" s="20"/>
      <c r="P286" s="20"/>
      <c r="Q286" s="20"/>
      <c r="R286" s="21">
        <f t="shared" si="21"/>
        <v>1732.1</v>
      </c>
      <c r="S286" s="54">
        <v>600</v>
      </c>
      <c r="T286" s="27"/>
      <c r="U286" s="54">
        <v>100</v>
      </c>
      <c r="V286" s="27"/>
      <c r="W286" s="22">
        <f t="shared" si="22"/>
        <v>5</v>
      </c>
      <c r="X286" s="27">
        <v>4</v>
      </c>
      <c r="Y286" s="26">
        <v>1</v>
      </c>
      <c r="Z286" s="26"/>
      <c r="AA286" s="40">
        <v>44916</v>
      </c>
      <c r="AB286" s="34">
        <v>44915</v>
      </c>
      <c r="AC286" s="34" t="s">
        <v>3385</v>
      </c>
      <c r="AD286" s="25" t="s">
        <v>8</v>
      </c>
      <c r="AE286" t="s">
        <v>3417</v>
      </c>
    </row>
    <row r="287" spans="1:31" ht="47.25" hidden="1" x14ac:dyDescent="0.25">
      <c r="A287" t="s">
        <v>3580</v>
      </c>
      <c r="B287" t="s">
        <v>2128</v>
      </c>
      <c r="C287" s="17">
        <f>+SUBTOTAL(3,$F$8:F287)</f>
        <v>45</v>
      </c>
      <c r="D287" s="24" t="s">
        <v>174</v>
      </c>
      <c r="E287" s="25" t="s">
        <v>180</v>
      </c>
      <c r="F287" s="52" t="s">
        <v>1844</v>
      </c>
      <c r="G287" s="23" t="s">
        <v>1845</v>
      </c>
      <c r="H287" s="19" t="str">
        <f t="shared" si="20"/>
        <v>"OLMALIQ KON-METALLURGIYA KOMBINATI" АЖ Ингичка конидаги волъфрам қолдиқларини қайта ишлашни ташкил этиш</v>
      </c>
      <c r="I287" s="23"/>
      <c r="J287" s="25" t="s">
        <v>20</v>
      </c>
      <c r="K287" s="25" t="s">
        <v>549</v>
      </c>
      <c r="L287" s="18"/>
      <c r="M287" s="18"/>
      <c r="N287" s="20"/>
      <c r="O287" s="20"/>
      <c r="P287" s="20"/>
      <c r="Q287" s="20"/>
      <c r="R287" s="21">
        <f t="shared" si="21"/>
        <v>5500</v>
      </c>
      <c r="S287" s="54">
        <v>5500</v>
      </c>
      <c r="T287" s="27"/>
      <c r="U287" s="27"/>
      <c r="V287" s="27"/>
      <c r="W287" s="22">
        <f t="shared" si="22"/>
        <v>82</v>
      </c>
      <c r="X287" s="27">
        <v>80</v>
      </c>
      <c r="Y287" s="26">
        <v>2</v>
      </c>
      <c r="Z287" s="26"/>
      <c r="AA287" s="40">
        <v>44916</v>
      </c>
      <c r="AB287" s="34">
        <v>44915</v>
      </c>
      <c r="AC287" s="34" t="s">
        <v>3386</v>
      </c>
      <c r="AD287" s="25" t="s">
        <v>8</v>
      </c>
      <c r="AE287" t="s">
        <v>3417</v>
      </c>
    </row>
    <row r="288" spans="1:31" ht="31.5" hidden="1" x14ac:dyDescent="0.25">
      <c r="A288" t="s">
        <v>3581</v>
      </c>
      <c r="B288" t="s">
        <v>2128</v>
      </c>
      <c r="C288" s="17">
        <f>+SUBTOTAL(3,$F$8:F288)</f>
        <v>45</v>
      </c>
      <c r="D288" s="24" t="s">
        <v>174</v>
      </c>
      <c r="E288" s="25" t="s">
        <v>180</v>
      </c>
      <c r="F288" s="52" t="s">
        <v>1859</v>
      </c>
      <c r="G288" s="23" t="s">
        <v>1673</v>
      </c>
      <c r="H288" s="19" t="str">
        <f t="shared" si="20"/>
        <v xml:space="preserve">"Qurg‘on Universal Biznes" МЧЖ Мебел ишлаб чиқаришни кенгайтириш </v>
      </c>
      <c r="I288" s="23"/>
      <c r="J288" s="25" t="s">
        <v>20</v>
      </c>
      <c r="K288" s="25" t="s">
        <v>1386</v>
      </c>
      <c r="L288" s="18"/>
      <c r="M288" s="18"/>
      <c r="N288" s="20"/>
      <c r="O288" s="20"/>
      <c r="P288" s="20"/>
      <c r="Q288" s="20"/>
      <c r="R288" s="21">
        <f t="shared" si="21"/>
        <v>5900</v>
      </c>
      <c r="S288" s="54">
        <v>5900</v>
      </c>
      <c r="T288" s="27"/>
      <c r="U288" s="27"/>
      <c r="V288" s="27"/>
      <c r="W288" s="22">
        <f t="shared" si="22"/>
        <v>5</v>
      </c>
      <c r="X288" s="27">
        <v>5</v>
      </c>
      <c r="Y288" s="26"/>
      <c r="Z288" s="26"/>
      <c r="AA288" s="40">
        <v>44916</v>
      </c>
      <c r="AB288" s="34">
        <v>44915</v>
      </c>
      <c r="AC288" s="34" t="s">
        <v>3387</v>
      </c>
      <c r="AD288" s="25" t="s">
        <v>8</v>
      </c>
      <c r="AE288" t="s">
        <v>3417</v>
      </c>
    </row>
    <row r="289" spans="1:31" ht="31.5" hidden="1" x14ac:dyDescent="0.25">
      <c r="A289" t="s">
        <v>3582</v>
      </c>
      <c r="B289" t="s">
        <v>2128</v>
      </c>
      <c r="C289" s="17">
        <f>+SUBTOTAL(3,$F$8:F289)</f>
        <v>45</v>
      </c>
      <c r="D289" s="24" t="s">
        <v>174</v>
      </c>
      <c r="E289" s="25" t="s">
        <v>180</v>
      </c>
      <c r="F289" s="52" t="s">
        <v>1892</v>
      </c>
      <c r="G289" s="23" t="s">
        <v>1863</v>
      </c>
      <c r="H289" s="19" t="str">
        <f t="shared" si="20"/>
        <v xml:space="preserve">"Suhrob Sitora" МЧЖ Автомобилларга ёқилғи қўйиш шахобчасини ташкил этиш </v>
      </c>
      <c r="I289" s="23"/>
      <c r="J289" s="25" t="s">
        <v>24</v>
      </c>
      <c r="K289" s="25" t="s">
        <v>155</v>
      </c>
      <c r="L289" s="18"/>
      <c r="M289" s="18"/>
      <c r="N289" s="20"/>
      <c r="O289" s="20"/>
      <c r="P289" s="20"/>
      <c r="Q289" s="20"/>
      <c r="R289" s="21">
        <f t="shared" si="21"/>
        <v>1300</v>
      </c>
      <c r="S289" s="54">
        <v>1300</v>
      </c>
      <c r="T289" s="27"/>
      <c r="U289" s="27"/>
      <c r="V289" s="27"/>
      <c r="W289" s="22">
        <f t="shared" si="22"/>
        <v>5</v>
      </c>
      <c r="X289" s="27">
        <v>5</v>
      </c>
      <c r="Y289" s="26"/>
      <c r="Z289" s="26"/>
      <c r="AA289" s="40">
        <v>44916</v>
      </c>
      <c r="AB289" s="34">
        <v>44915</v>
      </c>
      <c r="AC289" s="34" t="s">
        <v>3388</v>
      </c>
      <c r="AD289" s="25" t="s">
        <v>8</v>
      </c>
      <c r="AE289" t="s">
        <v>3417</v>
      </c>
    </row>
    <row r="290" spans="1:31" ht="31.5" hidden="1" x14ac:dyDescent="0.25">
      <c r="A290" t="s">
        <v>3583</v>
      </c>
      <c r="B290" t="s">
        <v>2128</v>
      </c>
      <c r="C290" s="17">
        <f>+SUBTOTAL(3,$F$8:F290)</f>
        <v>45</v>
      </c>
      <c r="D290" s="24" t="s">
        <v>174</v>
      </c>
      <c r="E290" s="25" t="s">
        <v>180</v>
      </c>
      <c r="F290" s="52" t="s">
        <v>1920</v>
      </c>
      <c r="G290" s="23" t="s">
        <v>1921</v>
      </c>
      <c r="H290" s="19" t="str">
        <f t="shared" si="20"/>
        <v>"Каттақўрғон пахтамаш" МЧЖ Металга ишлов беришни кенгайтириш</v>
      </c>
      <c r="I290" s="23"/>
      <c r="J290" s="25" t="s">
        <v>20</v>
      </c>
      <c r="K290" s="25" t="s">
        <v>549</v>
      </c>
      <c r="L290" s="18"/>
      <c r="M290" s="18"/>
      <c r="N290" s="20"/>
      <c r="O290" s="20"/>
      <c r="P290" s="20"/>
      <c r="Q290" s="20"/>
      <c r="R290" s="21">
        <f t="shared" si="21"/>
        <v>2000</v>
      </c>
      <c r="S290" s="54">
        <v>2000</v>
      </c>
      <c r="T290" s="27"/>
      <c r="U290" s="27"/>
      <c r="V290" s="27"/>
      <c r="W290" s="22">
        <f t="shared" si="22"/>
        <v>5</v>
      </c>
      <c r="X290" s="27">
        <v>5</v>
      </c>
      <c r="Y290" s="26"/>
      <c r="Z290" s="26"/>
      <c r="AA290" s="40">
        <v>44916</v>
      </c>
      <c r="AB290" s="34">
        <v>44915</v>
      </c>
      <c r="AC290" s="34" t="s">
        <v>3389</v>
      </c>
      <c r="AD290" s="25" t="s">
        <v>8</v>
      </c>
      <c r="AE290" t="s">
        <v>3417</v>
      </c>
    </row>
    <row r="291" spans="1:31" ht="31.5" hidden="1" x14ac:dyDescent="0.25">
      <c r="A291" t="s">
        <v>3584</v>
      </c>
      <c r="B291" t="s">
        <v>2128</v>
      </c>
      <c r="C291" s="17">
        <f>+SUBTOTAL(3,$F$8:F291)</f>
        <v>45</v>
      </c>
      <c r="D291" s="24" t="s">
        <v>174</v>
      </c>
      <c r="E291" s="25" t="s">
        <v>180</v>
      </c>
      <c r="F291" s="52" t="s">
        <v>2067</v>
      </c>
      <c r="G291" s="23" t="s">
        <v>2068</v>
      </c>
      <c r="H291" s="19" t="str">
        <f t="shared" si="20"/>
        <v>"CLASS-F" МЧЖ Ёқилғи, мойлаш маҳсулотлари ишлаб чиқариш</v>
      </c>
      <c r="I291" s="23"/>
      <c r="J291" s="25" t="s">
        <v>20</v>
      </c>
      <c r="K291" s="25" t="s">
        <v>1727</v>
      </c>
      <c r="L291" s="18"/>
      <c r="M291" s="18"/>
      <c r="N291" s="20"/>
      <c r="O291" s="20"/>
      <c r="P291" s="20"/>
      <c r="Q291" s="20"/>
      <c r="R291" s="21">
        <f t="shared" si="21"/>
        <v>12000</v>
      </c>
      <c r="S291" s="54">
        <v>12000</v>
      </c>
      <c r="T291" s="27"/>
      <c r="U291" s="27"/>
      <c r="V291" s="27"/>
      <c r="W291" s="22">
        <f t="shared" si="22"/>
        <v>9</v>
      </c>
      <c r="X291" s="54">
        <v>9</v>
      </c>
      <c r="Y291" s="26"/>
      <c r="Z291" s="26"/>
      <c r="AA291" s="40">
        <v>44916</v>
      </c>
      <c r="AB291" s="34">
        <v>44915</v>
      </c>
      <c r="AC291" s="34" t="s">
        <v>3390</v>
      </c>
      <c r="AD291" s="25" t="s">
        <v>8</v>
      </c>
      <c r="AE291" t="s">
        <v>3417</v>
      </c>
    </row>
    <row r="292" spans="1:31" ht="31.5" hidden="1" x14ac:dyDescent="0.25">
      <c r="A292" t="s">
        <v>3585</v>
      </c>
      <c r="B292" t="s">
        <v>2128</v>
      </c>
      <c r="C292" s="17">
        <f>+SUBTOTAL(3,$F$8:F292)</f>
        <v>45</v>
      </c>
      <c r="D292" s="24" t="s">
        <v>174</v>
      </c>
      <c r="E292" s="25" t="s">
        <v>180</v>
      </c>
      <c r="F292" s="52" t="s">
        <v>2069</v>
      </c>
      <c r="G292" s="23" t="s">
        <v>95</v>
      </c>
      <c r="H292" s="19" t="str">
        <f t="shared" si="20"/>
        <v>"Classicmotors power" МЧЖ Метални қайта ишлашни ташкил этиш</v>
      </c>
      <c r="I292" s="23"/>
      <c r="J292" s="25" t="s">
        <v>20</v>
      </c>
      <c r="K292" s="25" t="s">
        <v>549</v>
      </c>
      <c r="L292" s="18"/>
      <c r="M292" s="18"/>
      <c r="N292" s="20"/>
      <c r="O292" s="20"/>
      <c r="P292" s="20"/>
      <c r="Q292" s="20"/>
      <c r="R292" s="21">
        <f t="shared" si="21"/>
        <v>20100</v>
      </c>
      <c r="S292" s="54">
        <v>20100</v>
      </c>
      <c r="T292" s="27"/>
      <c r="U292" s="27"/>
      <c r="V292" s="27"/>
      <c r="W292" s="22">
        <f t="shared" si="22"/>
        <v>9</v>
      </c>
      <c r="X292" s="27">
        <v>4</v>
      </c>
      <c r="Y292" s="26">
        <v>4</v>
      </c>
      <c r="Z292" s="26">
        <v>1</v>
      </c>
      <c r="AA292" s="40">
        <v>44916</v>
      </c>
      <c r="AB292" s="34">
        <v>44915</v>
      </c>
      <c r="AC292" s="34" t="s">
        <v>3391</v>
      </c>
      <c r="AD292" s="25" t="s">
        <v>8</v>
      </c>
      <c r="AE292" t="s">
        <v>3417</v>
      </c>
    </row>
    <row r="293" spans="1:31" ht="31.5" hidden="1" x14ac:dyDescent="0.25">
      <c r="A293" t="s">
        <v>3586</v>
      </c>
      <c r="B293" t="s">
        <v>2128</v>
      </c>
      <c r="C293" s="17">
        <f>+SUBTOTAL(3,$F$8:F293)</f>
        <v>45</v>
      </c>
      <c r="D293" s="24" t="s">
        <v>174</v>
      </c>
      <c r="E293" s="25" t="s">
        <v>180</v>
      </c>
      <c r="F293" s="52" t="s">
        <v>2070</v>
      </c>
      <c r="G293" s="23" t="s">
        <v>2071</v>
      </c>
      <c r="H293" s="19" t="str">
        <f t="shared" si="20"/>
        <v>"DKIZ 2022" МЧЖ Рангли метални қайта ишлашни ташкил этиш</v>
      </c>
      <c r="I293" s="23"/>
      <c r="J293" s="25" t="s">
        <v>20</v>
      </c>
      <c r="K293" s="25" t="s">
        <v>549</v>
      </c>
      <c r="L293" s="18"/>
      <c r="M293" s="18"/>
      <c r="N293" s="20"/>
      <c r="O293" s="20"/>
      <c r="P293" s="20"/>
      <c r="Q293" s="20"/>
      <c r="R293" s="21">
        <f t="shared" si="21"/>
        <v>21500</v>
      </c>
      <c r="S293" s="54">
        <v>21500</v>
      </c>
      <c r="T293" s="27"/>
      <c r="U293" s="27"/>
      <c r="V293" s="27"/>
      <c r="W293" s="22">
        <f t="shared" si="22"/>
        <v>18</v>
      </c>
      <c r="X293" s="27">
        <v>16</v>
      </c>
      <c r="Y293" s="26">
        <v>2</v>
      </c>
      <c r="Z293" s="26"/>
      <c r="AA293" s="40">
        <v>44916</v>
      </c>
      <c r="AB293" s="34">
        <v>44915</v>
      </c>
      <c r="AC293" s="34" t="s">
        <v>3392</v>
      </c>
      <c r="AD293" s="25" t="s">
        <v>8</v>
      </c>
      <c r="AE293" t="s">
        <v>3417</v>
      </c>
    </row>
    <row r="294" spans="1:31" ht="31.5" hidden="1" x14ac:dyDescent="0.25">
      <c r="A294" t="s">
        <v>2442</v>
      </c>
      <c r="B294" t="s">
        <v>2128</v>
      </c>
      <c r="C294" s="17">
        <f>+SUBTOTAL(3,$F$8:F294)</f>
        <v>45</v>
      </c>
      <c r="D294" s="24" t="s">
        <v>174</v>
      </c>
      <c r="E294" s="25" t="s">
        <v>182</v>
      </c>
      <c r="F294" s="52" t="s">
        <v>596</v>
      </c>
      <c r="G294" s="23" t="s">
        <v>59</v>
      </c>
      <c r="H294" s="19" t="str">
        <f t="shared" si="20"/>
        <v xml:space="preserve"> Эрназаров Кенжабой Савдо дўкони ташкил этиш</v>
      </c>
      <c r="I294" s="23"/>
      <c r="J294" s="25" t="s">
        <v>24</v>
      </c>
      <c r="K294" s="25" t="s">
        <v>155</v>
      </c>
      <c r="L294" s="18"/>
      <c r="M294" s="18"/>
      <c r="N294" s="20"/>
      <c r="O294" s="20"/>
      <c r="P294" s="20"/>
      <c r="Q294" s="20"/>
      <c r="R294" s="21">
        <f t="shared" si="21"/>
        <v>500</v>
      </c>
      <c r="S294" s="27">
        <v>500</v>
      </c>
      <c r="T294" s="27">
        <v>0</v>
      </c>
      <c r="U294" s="27">
        <v>0</v>
      </c>
      <c r="V294" s="27">
        <v>0</v>
      </c>
      <c r="W294" s="22">
        <f t="shared" si="22"/>
        <v>2</v>
      </c>
      <c r="X294" s="27">
        <v>2</v>
      </c>
      <c r="Y294" s="26"/>
      <c r="Z294" s="26"/>
      <c r="AA294" s="40">
        <v>44819</v>
      </c>
      <c r="AB294" s="34"/>
      <c r="AC294" s="34"/>
      <c r="AD294" s="25" t="s">
        <v>8</v>
      </c>
    </row>
    <row r="295" spans="1:31" ht="31.5" hidden="1" x14ac:dyDescent="0.25">
      <c r="A295" t="s">
        <v>2443</v>
      </c>
      <c r="B295" t="s">
        <v>2128</v>
      </c>
      <c r="C295" s="17">
        <f>+SUBTOTAL(3,$F$8:F295)</f>
        <v>45</v>
      </c>
      <c r="D295" s="24" t="s">
        <v>174</v>
      </c>
      <c r="E295" s="25" t="s">
        <v>182</v>
      </c>
      <c r="F295" s="52" t="s">
        <v>584</v>
      </c>
      <c r="G295" s="23" t="s">
        <v>249</v>
      </c>
      <c r="H295" s="19" t="str">
        <f t="shared" si="20"/>
        <v>Болиев Фарҳод  Маиший хизмат кўрсатиш объектлари</v>
      </c>
      <c r="I295" s="23"/>
      <c r="J295" s="25" t="s">
        <v>24</v>
      </c>
      <c r="K295" s="25" t="s">
        <v>111</v>
      </c>
      <c r="L295" s="18"/>
      <c r="M295" s="18"/>
      <c r="N295" s="20"/>
      <c r="O295" s="20"/>
      <c r="P295" s="20"/>
      <c r="Q295" s="20"/>
      <c r="R295" s="21">
        <f t="shared" si="21"/>
        <v>1500</v>
      </c>
      <c r="S295" s="27">
        <v>1500</v>
      </c>
      <c r="T295" s="27">
        <v>0</v>
      </c>
      <c r="U295" s="27">
        <v>0</v>
      </c>
      <c r="V295" s="27">
        <v>0</v>
      </c>
      <c r="W295" s="22">
        <f t="shared" si="22"/>
        <v>4</v>
      </c>
      <c r="X295" s="27">
        <v>4</v>
      </c>
      <c r="Y295" s="26">
        <v>0</v>
      </c>
      <c r="Z295" s="26">
        <v>0</v>
      </c>
      <c r="AA295" s="40">
        <v>44894</v>
      </c>
      <c r="AB295" s="34"/>
      <c r="AC295" s="34"/>
      <c r="AD295" s="25" t="s">
        <v>8</v>
      </c>
    </row>
    <row r="296" spans="1:31" ht="31.5" hidden="1" x14ac:dyDescent="0.25">
      <c r="A296" t="s">
        <v>2444</v>
      </c>
      <c r="B296" t="s">
        <v>2128</v>
      </c>
      <c r="C296" s="17">
        <f>+SUBTOTAL(3,$F$8:F296)</f>
        <v>45</v>
      </c>
      <c r="D296" s="24" t="s">
        <v>174</v>
      </c>
      <c r="E296" s="25" t="s">
        <v>182</v>
      </c>
      <c r="F296" s="52" t="s">
        <v>980</v>
      </c>
      <c r="G296" s="23" t="s">
        <v>109</v>
      </c>
      <c r="H296" s="19" t="str">
        <f t="shared" si="20"/>
        <v>"Zarafshon tekstil"МЧЖ Тикувчилик цехини ташкил этиш</v>
      </c>
      <c r="I296" s="23"/>
      <c r="J296" s="25" t="s">
        <v>20</v>
      </c>
      <c r="K296" s="25" t="s">
        <v>40</v>
      </c>
      <c r="L296" s="18"/>
      <c r="M296" s="18"/>
      <c r="N296" s="20"/>
      <c r="O296" s="20"/>
      <c r="P296" s="20"/>
      <c r="Q296" s="20"/>
      <c r="R296" s="21">
        <f t="shared" si="21"/>
        <v>40000</v>
      </c>
      <c r="S296" s="27">
        <v>40000</v>
      </c>
      <c r="T296" s="27">
        <v>0</v>
      </c>
      <c r="U296" s="27">
        <v>0</v>
      </c>
      <c r="V296" s="27">
        <v>0</v>
      </c>
      <c r="W296" s="22">
        <f t="shared" si="22"/>
        <v>450</v>
      </c>
      <c r="X296" s="27">
        <v>250</v>
      </c>
      <c r="Y296" s="26">
        <v>200</v>
      </c>
      <c r="Z296" s="26"/>
      <c r="AA296" s="40">
        <v>44734</v>
      </c>
      <c r="AB296" s="34"/>
      <c r="AC296" s="34"/>
      <c r="AD296" s="25" t="s">
        <v>8</v>
      </c>
    </row>
    <row r="297" spans="1:31" ht="31.5" hidden="1" x14ac:dyDescent="0.25">
      <c r="A297" t="s">
        <v>2445</v>
      </c>
      <c r="B297" t="s">
        <v>2128</v>
      </c>
      <c r="C297" s="17">
        <f>+SUBTOTAL(3,$F$8:F297)</f>
        <v>45</v>
      </c>
      <c r="D297" s="24" t="s">
        <v>174</v>
      </c>
      <c r="E297" s="25" t="s">
        <v>182</v>
      </c>
      <c r="F297" s="52" t="s">
        <v>746</v>
      </c>
      <c r="G297" s="23" t="s">
        <v>248</v>
      </c>
      <c r="H297" s="19" t="str">
        <f t="shared" si="20"/>
        <v>"Абдулахат ота"ФХ Замонавий узумчиликни ташкил этиш</v>
      </c>
      <c r="I297" s="23"/>
      <c r="J297" s="25" t="s">
        <v>23</v>
      </c>
      <c r="K297" s="25" t="s">
        <v>110</v>
      </c>
      <c r="L297" s="18"/>
      <c r="M297" s="18"/>
      <c r="N297" s="20"/>
      <c r="O297" s="20"/>
      <c r="P297" s="20"/>
      <c r="Q297" s="20"/>
      <c r="R297" s="21">
        <f t="shared" si="21"/>
        <v>450</v>
      </c>
      <c r="S297" s="27">
        <v>450</v>
      </c>
      <c r="T297" s="27">
        <v>0</v>
      </c>
      <c r="U297" s="27">
        <v>0</v>
      </c>
      <c r="V297" s="27">
        <v>0</v>
      </c>
      <c r="W297" s="22">
        <f t="shared" si="22"/>
        <v>3</v>
      </c>
      <c r="X297" s="27">
        <v>3</v>
      </c>
      <c r="Y297" s="26"/>
      <c r="Z297" s="26"/>
      <c r="AA297" s="40">
        <v>44749</v>
      </c>
      <c r="AB297" s="34"/>
      <c r="AC297" s="34"/>
      <c r="AD297" s="25" t="s">
        <v>8</v>
      </c>
    </row>
    <row r="298" spans="1:31" ht="31.5" hidden="1" x14ac:dyDescent="0.25">
      <c r="A298" t="s">
        <v>2446</v>
      </c>
      <c r="B298" t="s">
        <v>2128</v>
      </c>
      <c r="C298" s="17">
        <f>+SUBTOTAL(3,$F$8:F298)</f>
        <v>45</v>
      </c>
      <c r="D298" s="24" t="s">
        <v>174</v>
      </c>
      <c r="E298" s="25" t="s">
        <v>182</v>
      </c>
      <c r="F298" s="52" t="s">
        <v>732</v>
      </c>
      <c r="G298" s="23" t="s">
        <v>248</v>
      </c>
      <c r="H298" s="19" t="str">
        <f t="shared" si="20"/>
        <v>"Ариқ ошган ғаллазори"ФХ Замонавий узумчиликни ташкил этиш</v>
      </c>
      <c r="I298" s="23"/>
      <c r="J298" s="25" t="s">
        <v>23</v>
      </c>
      <c r="K298" s="25" t="s">
        <v>110</v>
      </c>
      <c r="L298" s="18"/>
      <c r="M298" s="18"/>
      <c r="N298" s="20"/>
      <c r="O298" s="20"/>
      <c r="P298" s="20"/>
      <c r="Q298" s="20"/>
      <c r="R298" s="21">
        <f t="shared" si="21"/>
        <v>450</v>
      </c>
      <c r="S298" s="27">
        <v>450</v>
      </c>
      <c r="T298" s="27">
        <v>0</v>
      </c>
      <c r="U298" s="27">
        <v>0</v>
      </c>
      <c r="V298" s="27">
        <v>0</v>
      </c>
      <c r="W298" s="22">
        <f t="shared" si="22"/>
        <v>3</v>
      </c>
      <c r="X298" s="27">
        <v>3</v>
      </c>
      <c r="Y298" s="26"/>
      <c r="Z298" s="26"/>
      <c r="AA298" s="40">
        <v>44749</v>
      </c>
      <c r="AB298" s="34"/>
      <c r="AC298" s="34"/>
      <c r="AD298" s="25" t="s">
        <v>8</v>
      </c>
    </row>
    <row r="299" spans="1:31" ht="31.5" hidden="1" x14ac:dyDescent="0.25">
      <c r="A299" t="s">
        <v>2447</v>
      </c>
      <c r="B299" t="s">
        <v>2128</v>
      </c>
      <c r="C299" s="17">
        <f>+SUBTOTAL(3,$F$8:F299)</f>
        <v>45</v>
      </c>
      <c r="D299" s="24" t="s">
        <v>174</v>
      </c>
      <c r="E299" s="25" t="s">
        <v>182</v>
      </c>
      <c r="F299" s="52" t="s">
        <v>727</v>
      </c>
      <c r="G299" s="23" t="s">
        <v>248</v>
      </c>
      <c r="H299" s="19" t="str">
        <f t="shared" si="20"/>
        <v>"Бахтиёр ота кластер"ФХ Замонавий узумчиликни ташкил этиш</v>
      </c>
      <c r="I299" s="23"/>
      <c r="J299" s="25" t="s">
        <v>23</v>
      </c>
      <c r="K299" s="25" t="s">
        <v>110</v>
      </c>
      <c r="L299" s="18"/>
      <c r="M299" s="18"/>
      <c r="N299" s="20"/>
      <c r="O299" s="20"/>
      <c r="P299" s="20"/>
      <c r="Q299" s="20"/>
      <c r="R299" s="21">
        <f t="shared" si="21"/>
        <v>450</v>
      </c>
      <c r="S299" s="27">
        <v>450</v>
      </c>
      <c r="T299" s="27">
        <v>0</v>
      </c>
      <c r="U299" s="27">
        <v>0</v>
      </c>
      <c r="V299" s="27">
        <v>0</v>
      </c>
      <c r="W299" s="22">
        <f t="shared" si="22"/>
        <v>3</v>
      </c>
      <c r="X299" s="27">
        <v>3</v>
      </c>
      <c r="Y299" s="26"/>
      <c r="Z299" s="26"/>
      <c r="AA299" s="40">
        <v>44749</v>
      </c>
      <c r="AB299" s="34"/>
      <c r="AC299" s="34"/>
      <c r="AD299" s="25" t="s">
        <v>8</v>
      </c>
    </row>
    <row r="300" spans="1:31" ht="31.5" hidden="1" x14ac:dyDescent="0.25">
      <c r="A300" t="s">
        <v>2448</v>
      </c>
      <c r="B300" t="s">
        <v>2128</v>
      </c>
      <c r="C300" s="17">
        <f>+SUBTOTAL(3,$F$8:F300)</f>
        <v>45</v>
      </c>
      <c r="D300" s="24" t="s">
        <v>174</v>
      </c>
      <c r="E300" s="25" t="s">
        <v>182</v>
      </c>
      <c r="F300" s="52" t="s">
        <v>762</v>
      </c>
      <c r="G300" s="23" t="s">
        <v>248</v>
      </c>
      <c r="H300" s="19" t="str">
        <f t="shared" si="20"/>
        <v>"Бекмухаммад Қўшанов"ФХ Замонавий узумчиликни ташкил этиш</v>
      </c>
      <c r="I300" s="23"/>
      <c r="J300" s="25" t="s">
        <v>23</v>
      </c>
      <c r="K300" s="25" t="s">
        <v>110</v>
      </c>
      <c r="L300" s="18"/>
      <c r="M300" s="18"/>
      <c r="N300" s="20"/>
      <c r="O300" s="20"/>
      <c r="P300" s="20"/>
      <c r="Q300" s="20"/>
      <c r="R300" s="21">
        <f t="shared" si="21"/>
        <v>225</v>
      </c>
      <c r="S300" s="27">
        <v>225</v>
      </c>
      <c r="T300" s="27">
        <v>0</v>
      </c>
      <c r="U300" s="27">
        <v>0</v>
      </c>
      <c r="V300" s="27">
        <v>0</v>
      </c>
      <c r="W300" s="22">
        <f t="shared" si="22"/>
        <v>2</v>
      </c>
      <c r="X300" s="27">
        <v>2</v>
      </c>
      <c r="Y300" s="26"/>
      <c r="Z300" s="26"/>
      <c r="AA300" s="40">
        <v>44749</v>
      </c>
      <c r="AB300" s="34"/>
      <c r="AC300" s="34"/>
      <c r="AD300" s="25" t="s">
        <v>8</v>
      </c>
    </row>
    <row r="301" spans="1:31" ht="31.5" hidden="1" x14ac:dyDescent="0.25">
      <c r="A301" t="s">
        <v>2449</v>
      </c>
      <c r="B301" t="s">
        <v>2128</v>
      </c>
      <c r="C301" s="17">
        <f>+SUBTOTAL(3,$F$8:F301)</f>
        <v>45</v>
      </c>
      <c r="D301" s="24" t="s">
        <v>174</v>
      </c>
      <c r="E301" s="25" t="s">
        <v>182</v>
      </c>
      <c r="F301" s="52" t="s">
        <v>729</v>
      </c>
      <c r="G301" s="23" t="s">
        <v>248</v>
      </c>
      <c r="H301" s="19" t="str">
        <f t="shared" si="20"/>
        <v>"Бошбулоқ"ФХ Замонавий узумчиликни ташкил этиш</v>
      </c>
      <c r="I301" s="23"/>
      <c r="J301" s="25" t="s">
        <v>23</v>
      </c>
      <c r="K301" s="25" t="s">
        <v>110</v>
      </c>
      <c r="L301" s="18"/>
      <c r="M301" s="18"/>
      <c r="N301" s="20"/>
      <c r="O301" s="20"/>
      <c r="P301" s="20"/>
      <c r="Q301" s="20"/>
      <c r="R301" s="21">
        <f t="shared" si="21"/>
        <v>450</v>
      </c>
      <c r="S301" s="27">
        <v>450</v>
      </c>
      <c r="T301" s="27">
        <v>0</v>
      </c>
      <c r="U301" s="27">
        <v>0</v>
      </c>
      <c r="V301" s="27">
        <v>0</v>
      </c>
      <c r="W301" s="22">
        <f t="shared" si="22"/>
        <v>3</v>
      </c>
      <c r="X301" s="27">
        <v>3</v>
      </c>
      <c r="Y301" s="26"/>
      <c r="Z301" s="26"/>
      <c r="AA301" s="40">
        <v>44749</v>
      </c>
      <c r="AB301" s="34"/>
      <c r="AC301" s="34"/>
      <c r="AD301" s="25" t="s">
        <v>8</v>
      </c>
    </row>
    <row r="302" spans="1:31" ht="31.5" hidden="1" x14ac:dyDescent="0.25">
      <c r="A302" t="s">
        <v>2450</v>
      </c>
      <c r="B302" t="s">
        <v>2128</v>
      </c>
      <c r="C302" s="17">
        <f>+SUBTOTAL(3,$F$8:F302)</f>
        <v>45</v>
      </c>
      <c r="D302" s="24" t="s">
        <v>174</v>
      </c>
      <c r="E302" s="25" t="s">
        <v>182</v>
      </c>
      <c r="F302" s="52" t="s">
        <v>717</v>
      </c>
      <c r="G302" s="23" t="s">
        <v>248</v>
      </c>
      <c r="H302" s="19" t="str">
        <f t="shared" si="20"/>
        <v>"Ғанибобо агро узум"ФХ Замонавий узумчиликни ташкил этиш</v>
      </c>
      <c r="I302" s="23"/>
      <c r="J302" s="25" t="s">
        <v>23</v>
      </c>
      <c r="K302" s="25" t="s">
        <v>110</v>
      </c>
      <c r="L302" s="18"/>
      <c r="M302" s="18"/>
      <c r="N302" s="20"/>
      <c r="O302" s="20"/>
      <c r="P302" s="20"/>
      <c r="Q302" s="20"/>
      <c r="R302" s="21">
        <f t="shared" si="21"/>
        <v>450</v>
      </c>
      <c r="S302" s="27">
        <v>450</v>
      </c>
      <c r="T302" s="27">
        <v>0</v>
      </c>
      <c r="U302" s="27">
        <v>0</v>
      </c>
      <c r="V302" s="27">
        <v>0</v>
      </c>
      <c r="W302" s="22">
        <f t="shared" si="22"/>
        <v>3</v>
      </c>
      <c r="X302" s="27">
        <v>3</v>
      </c>
      <c r="Y302" s="26"/>
      <c r="Z302" s="26"/>
      <c r="AA302" s="40">
        <v>44749</v>
      </c>
      <c r="AB302" s="34"/>
      <c r="AC302" s="34"/>
      <c r="AD302" s="25" t="s">
        <v>8</v>
      </c>
    </row>
    <row r="303" spans="1:31" ht="31.5" hidden="1" x14ac:dyDescent="0.25">
      <c r="A303" t="s">
        <v>2451</v>
      </c>
      <c r="B303" t="s">
        <v>2128</v>
      </c>
      <c r="C303" s="17">
        <f>+SUBTOTAL(3,$F$8:F303)</f>
        <v>45</v>
      </c>
      <c r="D303" s="24" t="s">
        <v>174</v>
      </c>
      <c r="E303" s="25" t="s">
        <v>182</v>
      </c>
      <c r="F303" s="52" t="s">
        <v>761</v>
      </c>
      <c r="G303" s="23" t="s">
        <v>248</v>
      </c>
      <c r="H303" s="19" t="str">
        <f t="shared" si="20"/>
        <v>"Жўш Умид Обод боғлари"ФХ Замонавий узумчиликни ташкил этиш</v>
      </c>
      <c r="I303" s="23"/>
      <c r="J303" s="25" t="s">
        <v>23</v>
      </c>
      <c r="K303" s="25" t="s">
        <v>110</v>
      </c>
      <c r="L303" s="18"/>
      <c r="M303" s="18"/>
      <c r="N303" s="20"/>
      <c r="O303" s="20"/>
      <c r="P303" s="20"/>
      <c r="Q303" s="20"/>
      <c r="R303" s="21">
        <f t="shared" si="21"/>
        <v>250</v>
      </c>
      <c r="S303" s="27">
        <v>250</v>
      </c>
      <c r="T303" s="27">
        <v>0</v>
      </c>
      <c r="U303" s="27">
        <v>0</v>
      </c>
      <c r="V303" s="27">
        <v>0</v>
      </c>
      <c r="W303" s="22">
        <f t="shared" si="22"/>
        <v>2</v>
      </c>
      <c r="X303" s="27">
        <v>2</v>
      </c>
      <c r="Y303" s="26"/>
      <c r="Z303" s="26"/>
      <c r="AA303" s="40">
        <v>44749</v>
      </c>
      <c r="AB303" s="34"/>
      <c r="AC303" s="34"/>
      <c r="AD303" s="25" t="s">
        <v>8</v>
      </c>
    </row>
    <row r="304" spans="1:31" ht="31.5" hidden="1" x14ac:dyDescent="0.25">
      <c r="A304" t="s">
        <v>2452</v>
      </c>
      <c r="B304" t="s">
        <v>2128</v>
      </c>
      <c r="C304" s="17">
        <f>+SUBTOTAL(3,$F$8:F304)</f>
        <v>45</v>
      </c>
      <c r="D304" s="24" t="s">
        <v>174</v>
      </c>
      <c r="E304" s="25" t="s">
        <v>182</v>
      </c>
      <c r="F304" s="52" t="s">
        <v>743</v>
      </c>
      <c r="G304" s="23" t="s">
        <v>248</v>
      </c>
      <c r="H304" s="19" t="str">
        <f t="shared" si="20"/>
        <v>"Зармитан голдинг"МЧЖ Замонавий узумчиликни ташкил этиш</v>
      </c>
      <c r="I304" s="23"/>
      <c r="J304" s="25" t="s">
        <v>23</v>
      </c>
      <c r="K304" s="25" t="s">
        <v>110</v>
      </c>
      <c r="L304" s="18"/>
      <c r="M304" s="18"/>
      <c r="N304" s="20"/>
      <c r="O304" s="20"/>
      <c r="P304" s="20"/>
      <c r="Q304" s="20"/>
      <c r="R304" s="21">
        <f t="shared" si="21"/>
        <v>450</v>
      </c>
      <c r="S304" s="27">
        <v>450</v>
      </c>
      <c r="T304" s="27">
        <v>0</v>
      </c>
      <c r="U304" s="27">
        <v>0</v>
      </c>
      <c r="V304" s="27">
        <v>0</v>
      </c>
      <c r="W304" s="22">
        <f t="shared" si="22"/>
        <v>3</v>
      </c>
      <c r="X304" s="27">
        <v>3</v>
      </c>
      <c r="Y304" s="26"/>
      <c r="Z304" s="26"/>
      <c r="AA304" s="40">
        <v>44749</v>
      </c>
      <c r="AB304" s="34"/>
      <c r="AC304" s="34"/>
      <c r="AD304" s="25" t="s">
        <v>8</v>
      </c>
    </row>
    <row r="305" spans="1:30" ht="31.5" hidden="1" x14ac:dyDescent="0.25">
      <c r="A305" t="s">
        <v>2453</v>
      </c>
      <c r="B305" t="s">
        <v>2128</v>
      </c>
      <c r="C305" s="17">
        <f>+SUBTOTAL(3,$F$8:F305)</f>
        <v>45</v>
      </c>
      <c r="D305" s="24" t="s">
        <v>174</v>
      </c>
      <c r="E305" s="25" t="s">
        <v>182</v>
      </c>
      <c r="F305" s="52" t="s">
        <v>695</v>
      </c>
      <c r="G305" s="23" t="s">
        <v>248</v>
      </c>
      <c r="H305" s="19" t="str">
        <f t="shared" si="20"/>
        <v>"Қайум бобо агро сервис"ФХ Замонавий узумчиликни ташкил этиш</v>
      </c>
      <c r="I305" s="23"/>
      <c r="J305" s="25" t="s">
        <v>23</v>
      </c>
      <c r="K305" s="25" t="s">
        <v>110</v>
      </c>
      <c r="L305" s="18"/>
      <c r="M305" s="18"/>
      <c r="N305" s="20"/>
      <c r="O305" s="20"/>
      <c r="P305" s="20"/>
      <c r="Q305" s="20"/>
      <c r="R305" s="21">
        <f t="shared" si="21"/>
        <v>1350</v>
      </c>
      <c r="S305" s="27">
        <v>1350</v>
      </c>
      <c r="T305" s="27">
        <v>0</v>
      </c>
      <c r="U305" s="27">
        <v>0</v>
      </c>
      <c r="V305" s="27">
        <v>0</v>
      </c>
      <c r="W305" s="22">
        <f t="shared" si="22"/>
        <v>9</v>
      </c>
      <c r="X305" s="27">
        <v>9</v>
      </c>
      <c r="Y305" s="26"/>
      <c r="Z305" s="26"/>
      <c r="AA305" s="40">
        <v>44749</v>
      </c>
      <c r="AB305" s="34"/>
      <c r="AC305" s="34"/>
      <c r="AD305" s="25" t="s">
        <v>8</v>
      </c>
    </row>
    <row r="306" spans="1:30" ht="31.5" hidden="1" x14ac:dyDescent="0.25">
      <c r="A306" t="s">
        <v>2454</v>
      </c>
      <c r="B306" t="s">
        <v>2128</v>
      </c>
      <c r="C306" s="17">
        <f>+SUBTOTAL(3,$F$8:F306)</f>
        <v>45</v>
      </c>
      <c r="D306" s="24" t="s">
        <v>174</v>
      </c>
      <c r="E306" s="25" t="s">
        <v>182</v>
      </c>
      <c r="F306" s="52" t="s">
        <v>738</v>
      </c>
      <c r="G306" s="23" t="s">
        <v>248</v>
      </c>
      <c r="H306" s="19" t="str">
        <f t="shared" si="20"/>
        <v>"Маматов Ирисбой"ФХ Замонавий узумчиликни ташкил этиш</v>
      </c>
      <c r="I306" s="23"/>
      <c r="J306" s="25" t="s">
        <v>23</v>
      </c>
      <c r="K306" s="25" t="s">
        <v>110</v>
      </c>
      <c r="L306" s="18"/>
      <c r="M306" s="18"/>
      <c r="N306" s="20"/>
      <c r="O306" s="20"/>
      <c r="P306" s="20"/>
      <c r="Q306" s="20"/>
      <c r="R306" s="21">
        <f t="shared" si="21"/>
        <v>450</v>
      </c>
      <c r="S306" s="27">
        <v>450</v>
      </c>
      <c r="T306" s="27">
        <v>0</v>
      </c>
      <c r="U306" s="27">
        <v>0</v>
      </c>
      <c r="V306" s="27">
        <v>0</v>
      </c>
      <c r="W306" s="22">
        <f t="shared" si="22"/>
        <v>3</v>
      </c>
      <c r="X306" s="27">
        <v>3</v>
      </c>
      <c r="Y306" s="26"/>
      <c r="Z306" s="26"/>
      <c r="AA306" s="40">
        <v>44749</v>
      </c>
      <c r="AB306" s="34"/>
      <c r="AC306" s="34"/>
      <c r="AD306" s="25" t="s">
        <v>8</v>
      </c>
    </row>
    <row r="307" spans="1:30" ht="31.5" hidden="1" x14ac:dyDescent="0.25">
      <c r="A307" t="s">
        <v>2455</v>
      </c>
      <c r="B307" t="s">
        <v>2128</v>
      </c>
      <c r="C307" s="17">
        <f>+SUBTOTAL(3,$F$8:F307)</f>
        <v>45</v>
      </c>
      <c r="D307" s="24" t="s">
        <v>174</v>
      </c>
      <c r="E307" s="25" t="s">
        <v>182</v>
      </c>
      <c r="F307" s="52" t="s">
        <v>737</v>
      </c>
      <c r="G307" s="23" t="s">
        <v>248</v>
      </c>
      <c r="H307" s="19" t="str">
        <f t="shared" si="20"/>
        <v>"Марди Ота"ФХ Замонавий узумчиликни ташкил этиш</v>
      </c>
      <c r="I307" s="23"/>
      <c r="J307" s="25" t="s">
        <v>23</v>
      </c>
      <c r="K307" s="25" t="s">
        <v>110</v>
      </c>
      <c r="L307" s="18"/>
      <c r="M307" s="18"/>
      <c r="N307" s="20"/>
      <c r="O307" s="20"/>
      <c r="P307" s="20"/>
      <c r="Q307" s="20"/>
      <c r="R307" s="21">
        <f t="shared" si="21"/>
        <v>450</v>
      </c>
      <c r="S307" s="27">
        <v>450</v>
      </c>
      <c r="T307" s="27">
        <v>0</v>
      </c>
      <c r="U307" s="27">
        <v>0</v>
      </c>
      <c r="V307" s="27">
        <v>0</v>
      </c>
      <c r="W307" s="22">
        <f t="shared" si="22"/>
        <v>3</v>
      </c>
      <c r="X307" s="27">
        <v>3</v>
      </c>
      <c r="Y307" s="26"/>
      <c r="Z307" s="26"/>
      <c r="AA307" s="40">
        <v>44749</v>
      </c>
      <c r="AB307" s="34"/>
      <c r="AC307" s="34"/>
      <c r="AD307" s="25" t="s">
        <v>8</v>
      </c>
    </row>
    <row r="308" spans="1:30" ht="31.5" hidden="1" x14ac:dyDescent="0.25">
      <c r="A308" t="s">
        <v>2456</v>
      </c>
      <c r="B308" t="s">
        <v>2128</v>
      </c>
      <c r="C308" s="17">
        <f>+SUBTOTAL(3,$F$8:F308)</f>
        <v>45</v>
      </c>
      <c r="D308" s="24" t="s">
        <v>174</v>
      </c>
      <c r="E308" s="25" t="s">
        <v>182</v>
      </c>
      <c r="F308" s="52" t="s">
        <v>689</v>
      </c>
      <c r="G308" s="23" t="s">
        <v>256</v>
      </c>
      <c r="H308" s="19" t="str">
        <f t="shared" si="20"/>
        <v>"Мойли камар гавҳари"ФХ Маиший хизмат кўрсатиш ва савдо дўкони</v>
      </c>
      <c r="I308" s="23"/>
      <c r="J308" s="25" t="s">
        <v>24</v>
      </c>
      <c r="K308" s="25" t="s">
        <v>111</v>
      </c>
      <c r="L308" s="18"/>
      <c r="M308" s="18"/>
      <c r="N308" s="20"/>
      <c r="O308" s="20"/>
      <c r="P308" s="20"/>
      <c r="Q308" s="20"/>
      <c r="R308" s="21">
        <f t="shared" si="21"/>
        <v>1500</v>
      </c>
      <c r="S308" s="54">
        <v>1300</v>
      </c>
      <c r="T308" s="54">
        <v>200</v>
      </c>
      <c r="U308" s="27">
        <v>0</v>
      </c>
      <c r="V308" s="27">
        <v>0</v>
      </c>
      <c r="W308" s="55">
        <v>2</v>
      </c>
      <c r="X308" s="27">
        <v>4</v>
      </c>
      <c r="Y308" s="26"/>
      <c r="Z308" s="26"/>
      <c r="AA308" s="40">
        <v>44672</v>
      </c>
      <c r="AB308" s="34"/>
      <c r="AC308" s="34"/>
      <c r="AD308" s="25" t="s">
        <v>21</v>
      </c>
    </row>
    <row r="309" spans="1:30" ht="31.5" hidden="1" x14ac:dyDescent="0.25">
      <c r="A309" t="s">
        <v>2457</v>
      </c>
      <c r="B309" t="s">
        <v>2128</v>
      </c>
      <c r="C309" s="17">
        <f>+SUBTOTAL(3,$F$8:F309)</f>
        <v>45</v>
      </c>
      <c r="D309" s="24" t="s">
        <v>174</v>
      </c>
      <c r="E309" s="25" t="s">
        <v>182</v>
      </c>
      <c r="F309" s="52" t="s">
        <v>697</v>
      </c>
      <c r="G309" s="23" t="s">
        <v>248</v>
      </c>
      <c r="H309" s="19" t="str">
        <f t="shared" si="20"/>
        <v>"Наби ота боғзори"ФХ Замонавий узумчиликни ташкил этиш</v>
      </c>
      <c r="I309" s="23"/>
      <c r="J309" s="25" t="s">
        <v>23</v>
      </c>
      <c r="K309" s="25" t="s">
        <v>110</v>
      </c>
      <c r="L309" s="18"/>
      <c r="M309" s="18"/>
      <c r="N309" s="20"/>
      <c r="O309" s="20"/>
      <c r="P309" s="20"/>
      <c r="Q309" s="20"/>
      <c r="R309" s="21">
        <f t="shared" si="21"/>
        <v>900</v>
      </c>
      <c r="S309" s="27">
        <v>900</v>
      </c>
      <c r="T309" s="27">
        <v>0</v>
      </c>
      <c r="U309" s="27">
        <v>0</v>
      </c>
      <c r="V309" s="27">
        <v>0</v>
      </c>
      <c r="W309" s="22">
        <f t="shared" ref="W309:W352" si="23">+X309+Y309+Z309</f>
        <v>6</v>
      </c>
      <c r="X309" s="27">
        <v>6</v>
      </c>
      <c r="Y309" s="26"/>
      <c r="Z309" s="26"/>
      <c r="AA309" s="40">
        <v>44749</v>
      </c>
      <c r="AB309" s="34"/>
      <c r="AC309" s="34"/>
      <c r="AD309" s="25" t="s">
        <v>8</v>
      </c>
    </row>
    <row r="310" spans="1:30" ht="31.5" hidden="1" x14ac:dyDescent="0.25">
      <c r="A310" t="s">
        <v>2458</v>
      </c>
      <c r="B310" t="s">
        <v>2128</v>
      </c>
      <c r="C310" s="17">
        <f>+SUBTOTAL(3,$F$8:F310)</f>
        <v>45</v>
      </c>
      <c r="D310" s="24" t="s">
        <v>174</v>
      </c>
      <c r="E310" s="25" t="s">
        <v>182</v>
      </c>
      <c r="F310" s="52" t="s">
        <v>740</v>
      </c>
      <c r="G310" s="23" t="s">
        <v>248</v>
      </c>
      <c r="H310" s="19" t="str">
        <f t="shared" si="20"/>
        <v>"Низомиддин бобо узумзорлари"ФХ Замонавий узумчиликни ташкил этиш</v>
      </c>
      <c r="I310" s="23"/>
      <c r="J310" s="25" t="s">
        <v>23</v>
      </c>
      <c r="K310" s="25" t="s">
        <v>110</v>
      </c>
      <c r="L310" s="18"/>
      <c r="M310" s="18"/>
      <c r="N310" s="20"/>
      <c r="O310" s="20"/>
      <c r="P310" s="20"/>
      <c r="Q310" s="20"/>
      <c r="R310" s="21">
        <f t="shared" si="21"/>
        <v>450</v>
      </c>
      <c r="S310" s="27">
        <v>450</v>
      </c>
      <c r="T310" s="27">
        <v>0</v>
      </c>
      <c r="U310" s="27">
        <v>0</v>
      </c>
      <c r="V310" s="27">
        <v>0</v>
      </c>
      <c r="W310" s="22">
        <f t="shared" si="23"/>
        <v>3</v>
      </c>
      <c r="X310" s="27">
        <v>3</v>
      </c>
      <c r="Y310" s="26"/>
      <c r="Z310" s="26"/>
      <c r="AA310" s="40">
        <v>44749</v>
      </c>
      <c r="AB310" s="34"/>
      <c r="AC310" s="34"/>
      <c r="AD310" s="25" t="s">
        <v>8</v>
      </c>
    </row>
    <row r="311" spans="1:30" ht="31.5" hidden="1" x14ac:dyDescent="0.25">
      <c r="A311" t="s">
        <v>2459</v>
      </c>
      <c r="B311" t="s">
        <v>2128</v>
      </c>
      <c r="C311" s="17">
        <f>+SUBTOTAL(3,$F$8:F311)</f>
        <v>45</v>
      </c>
      <c r="D311" s="24" t="s">
        <v>174</v>
      </c>
      <c r="E311" s="25" t="s">
        <v>182</v>
      </c>
      <c r="F311" s="52" t="s">
        <v>755</v>
      </c>
      <c r="G311" s="23" t="s">
        <v>248</v>
      </c>
      <c r="H311" s="19" t="str">
        <f t="shared" si="20"/>
        <v>"Нурли ариқошган"ФХ Замонавий узумчиликни ташкил этиш</v>
      </c>
      <c r="I311" s="23"/>
      <c r="J311" s="25" t="s">
        <v>23</v>
      </c>
      <c r="K311" s="25" t="s">
        <v>110</v>
      </c>
      <c r="L311" s="18"/>
      <c r="M311" s="18"/>
      <c r="N311" s="20"/>
      <c r="O311" s="20"/>
      <c r="P311" s="20"/>
      <c r="Q311" s="20"/>
      <c r="R311" s="21">
        <f t="shared" si="21"/>
        <v>450</v>
      </c>
      <c r="S311" s="27">
        <v>450</v>
      </c>
      <c r="T311" s="27">
        <v>0</v>
      </c>
      <c r="U311" s="27">
        <v>0</v>
      </c>
      <c r="V311" s="27">
        <v>0</v>
      </c>
      <c r="W311" s="22">
        <f t="shared" si="23"/>
        <v>3</v>
      </c>
      <c r="X311" s="27">
        <v>3</v>
      </c>
      <c r="Y311" s="26"/>
      <c r="Z311" s="26"/>
      <c r="AA311" s="40">
        <v>44749</v>
      </c>
      <c r="AB311" s="34"/>
      <c r="AC311" s="34"/>
      <c r="AD311" s="25" t="s">
        <v>8</v>
      </c>
    </row>
    <row r="312" spans="1:30" ht="31.5" hidden="1" x14ac:dyDescent="0.25">
      <c r="A312" t="s">
        <v>2460</v>
      </c>
      <c r="B312" t="s">
        <v>2128</v>
      </c>
      <c r="C312" s="17">
        <f>+SUBTOTAL(3,$F$8:F312)</f>
        <v>45</v>
      </c>
      <c r="D312" s="24" t="s">
        <v>174</v>
      </c>
      <c r="E312" s="25" t="s">
        <v>182</v>
      </c>
      <c r="F312" s="52" t="s">
        <v>706</v>
      </c>
      <c r="G312" s="23" t="s">
        <v>248</v>
      </c>
      <c r="H312" s="19" t="str">
        <f t="shared" si="20"/>
        <v>"Нурли ўлка баракали замини"ФХ Замонавий узумчиликни ташкил этиш</v>
      </c>
      <c r="I312" s="23"/>
      <c r="J312" s="25" t="s">
        <v>23</v>
      </c>
      <c r="K312" s="25" t="s">
        <v>110</v>
      </c>
      <c r="L312" s="18"/>
      <c r="M312" s="18"/>
      <c r="N312" s="20"/>
      <c r="O312" s="20"/>
      <c r="P312" s="20"/>
      <c r="Q312" s="20"/>
      <c r="R312" s="21">
        <f t="shared" si="21"/>
        <v>1500</v>
      </c>
      <c r="S312" s="27">
        <v>500</v>
      </c>
      <c r="T312" s="27">
        <v>1000</v>
      </c>
      <c r="U312" s="27">
        <v>0</v>
      </c>
      <c r="V312" s="27">
        <v>0</v>
      </c>
      <c r="W312" s="22">
        <f t="shared" si="23"/>
        <v>5</v>
      </c>
      <c r="X312" s="27">
        <v>5</v>
      </c>
      <c r="Y312" s="26"/>
      <c r="Z312" s="26"/>
      <c r="AA312" s="40">
        <v>44764</v>
      </c>
      <c r="AB312" s="34"/>
      <c r="AC312" s="34"/>
      <c r="AD312" s="25" t="s">
        <v>21</v>
      </c>
    </row>
    <row r="313" spans="1:30" ht="31.5" hidden="1" x14ac:dyDescent="0.25">
      <c r="A313" t="s">
        <v>2461</v>
      </c>
      <c r="B313" t="s">
        <v>2128</v>
      </c>
      <c r="C313" s="17">
        <f>+SUBTOTAL(3,$F$8:F313)</f>
        <v>45</v>
      </c>
      <c r="D313" s="24" t="s">
        <v>174</v>
      </c>
      <c r="E313" s="25" t="s">
        <v>182</v>
      </c>
      <c r="F313" s="52" t="s">
        <v>726</v>
      </c>
      <c r="G313" s="23" t="s">
        <v>248</v>
      </c>
      <c r="H313" s="19" t="str">
        <f t="shared" si="20"/>
        <v>"Рахмат бобо"ФХ Замонавий узумчиликни ташкил этиш</v>
      </c>
      <c r="I313" s="23"/>
      <c r="J313" s="25" t="s">
        <v>23</v>
      </c>
      <c r="K313" s="25" t="s">
        <v>110</v>
      </c>
      <c r="L313" s="18"/>
      <c r="M313" s="18"/>
      <c r="N313" s="20"/>
      <c r="O313" s="20"/>
      <c r="P313" s="20"/>
      <c r="Q313" s="20"/>
      <c r="R313" s="21">
        <f t="shared" si="21"/>
        <v>450</v>
      </c>
      <c r="S313" s="27">
        <v>450</v>
      </c>
      <c r="T313" s="27">
        <v>0</v>
      </c>
      <c r="U313" s="27">
        <v>0</v>
      </c>
      <c r="V313" s="27">
        <v>0</v>
      </c>
      <c r="W313" s="22">
        <f t="shared" si="23"/>
        <v>3</v>
      </c>
      <c r="X313" s="27">
        <v>3</v>
      </c>
      <c r="Y313" s="26"/>
      <c r="Z313" s="26"/>
      <c r="AA313" s="40">
        <v>44749</v>
      </c>
      <c r="AB313" s="34"/>
      <c r="AC313" s="34"/>
      <c r="AD313" s="25" t="s">
        <v>8</v>
      </c>
    </row>
    <row r="314" spans="1:30" ht="31.5" hidden="1" x14ac:dyDescent="0.25">
      <c r="A314" t="s">
        <v>2462</v>
      </c>
      <c r="B314" t="s">
        <v>2128</v>
      </c>
      <c r="C314" s="17">
        <f>+SUBTOTAL(3,$F$8:F314)</f>
        <v>45</v>
      </c>
      <c r="D314" s="24" t="s">
        <v>174</v>
      </c>
      <c r="E314" s="25" t="s">
        <v>182</v>
      </c>
      <c r="F314" s="52" t="s">
        <v>749</v>
      </c>
      <c r="G314" s="23" t="s">
        <v>248</v>
      </c>
      <c r="H314" s="19" t="str">
        <f t="shared" si="20"/>
        <v>"Салим бобо"ФХ Замонавий узумчиликни ташкил этиш</v>
      </c>
      <c r="I314" s="23"/>
      <c r="J314" s="25" t="s">
        <v>23</v>
      </c>
      <c r="K314" s="25" t="s">
        <v>110</v>
      </c>
      <c r="L314" s="18"/>
      <c r="M314" s="18"/>
      <c r="N314" s="20"/>
      <c r="O314" s="20"/>
      <c r="P314" s="20"/>
      <c r="Q314" s="20"/>
      <c r="R314" s="21">
        <f t="shared" si="21"/>
        <v>450</v>
      </c>
      <c r="S314" s="27">
        <v>450</v>
      </c>
      <c r="T314" s="27">
        <v>0</v>
      </c>
      <c r="U314" s="27">
        <v>0</v>
      </c>
      <c r="V314" s="27">
        <v>0</v>
      </c>
      <c r="W314" s="22">
        <f t="shared" si="23"/>
        <v>3</v>
      </c>
      <c r="X314" s="27">
        <v>3</v>
      </c>
      <c r="Y314" s="26"/>
      <c r="Z314" s="26"/>
      <c r="AA314" s="40">
        <v>44749</v>
      </c>
      <c r="AB314" s="34"/>
      <c r="AC314" s="34"/>
      <c r="AD314" s="25" t="s">
        <v>8</v>
      </c>
    </row>
    <row r="315" spans="1:30" ht="31.5" hidden="1" x14ac:dyDescent="0.25">
      <c r="A315" t="s">
        <v>2463</v>
      </c>
      <c r="B315" t="s">
        <v>2128</v>
      </c>
      <c r="C315" s="17">
        <f>+SUBTOTAL(3,$F$8:F315)</f>
        <v>45</v>
      </c>
      <c r="D315" s="24" t="s">
        <v>174</v>
      </c>
      <c r="E315" s="25" t="s">
        <v>182</v>
      </c>
      <c r="F315" s="52" t="s">
        <v>731</v>
      </c>
      <c r="G315" s="23" t="s">
        <v>248</v>
      </c>
      <c r="H315" s="19" t="str">
        <f t="shared" si="20"/>
        <v>"Севара опа"ФХ Замонавий узумчиликни ташкил этиш</v>
      </c>
      <c r="I315" s="23"/>
      <c r="J315" s="25" t="s">
        <v>23</v>
      </c>
      <c r="K315" s="25" t="s">
        <v>110</v>
      </c>
      <c r="L315" s="18"/>
      <c r="M315" s="18"/>
      <c r="N315" s="20"/>
      <c r="O315" s="20"/>
      <c r="P315" s="20"/>
      <c r="Q315" s="20"/>
      <c r="R315" s="21">
        <f t="shared" si="21"/>
        <v>450</v>
      </c>
      <c r="S315" s="27">
        <v>450</v>
      </c>
      <c r="T315" s="27">
        <v>0</v>
      </c>
      <c r="U315" s="27">
        <v>0</v>
      </c>
      <c r="V315" s="27">
        <v>0</v>
      </c>
      <c r="W315" s="22">
        <f t="shared" si="23"/>
        <v>3</v>
      </c>
      <c r="X315" s="27">
        <v>3</v>
      </c>
      <c r="Y315" s="26"/>
      <c r="Z315" s="26"/>
      <c r="AA315" s="40">
        <v>44749</v>
      </c>
      <c r="AB315" s="34"/>
      <c r="AC315" s="34"/>
      <c r="AD315" s="25" t="s">
        <v>8</v>
      </c>
    </row>
    <row r="316" spans="1:30" ht="31.5" hidden="1" x14ac:dyDescent="0.25">
      <c r="A316" t="s">
        <v>2464</v>
      </c>
      <c r="B316" t="s">
        <v>2128</v>
      </c>
      <c r="C316" s="17">
        <f>+SUBTOTAL(3,$F$8:F316)</f>
        <v>45</v>
      </c>
      <c r="D316" s="24" t="s">
        <v>174</v>
      </c>
      <c r="E316" s="25" t="s">
        <v>182</v>
      </c>
      <c r="F316" s="52" t="s">
        <v>753</v>
      </c>
      <c r="G316" s="23" t="s">
        <v>248</v>
      </c>
      <c r="H316" s="19" t="str">
        <f t="shared" si="20"/>
        <v>"Сўлим Чорбоғ"ФХ Замонавий узумчиликни ташкил этиш</v>
      </c>
      <c r="I316" s="23"/>
      <c r="J316" s="25" t="s">
        <v>23</v>
      </c>
      <c r="K316" s="25" t="s">
        <v>110</v>
      </c>
      <c r="L316" s="18"/>
      <c r="M316" s="18"/>
      <c r="N316" s="20"/>
      <c r="O316" s="20"/>
      <c r="P316" s="20"/>
      <c r="Q316" s="20"/>
      <c r="R316" s="21">
        <f t="shared" si="21"/>
        <v>450</v>
      </c>
      <c r="S316" s="27">
        <v>450</v>
      </c>
      <c r="T316" s="27">
        <v>0</v>
      </c>
      <c r="U316" s="27">
        <v>0</v>
      </c>
      <c r="V316" s="27">
        <v>0</v>
      </c>
      <c r="W316" s="22">
        <f t="shared" si="23"/>
        <v>3</v>
      </c>
      <c r="X316" s="27">
        <v>3</v>
      </c>
      <c r="Y316" s="26"/>
      <c r="Z316" s="26"/>
      <c r="AA316" s="40">
        <v>44749</v>
      </c>
      <c r="AB316" s="34"/>
      <c r="AC316" s="34"/>
      <c r="AD316" s="25" t="s">
        <v>8</v>
      </c>
    </row>
    <row r="317" spans="1:30" ht="31.5" hidden="1" x14ac:dyDescent="0.25">
      <c r="A317" t="s">
        <v>2465</v>
      </c>
      <c r="B317" t="s">
        <v>2128</v>
      </c>
      <c r="C317" s="17">
        <f>+SUBTOTAL(3,$F$8:F317)</f>
        <v>45</v>
      </c>
      <c r="D317" s="24" t="s">
        <v>174</v>
      </c>
      <c r="E317" s="25" t="s">
        <v>182</v>
      </c>
      <c r="F317" s="52" t="s">
        <v>730</v>
      </c>
      <c r="G317" s="23" t="s">
        <v>248</v>
      </c>
      <c r="H317" s="19" t="str">
        <f t="shared" si="20"/>
        <v>"Сунбул агро инвест"ФХ Замонавий узумчиликни ташкил этиш</v>
      </c>
      <c r="I317" s="23"/>
      <c r="J317" s="25" t="s">
        <v>23</v>
      </c>
      <c r="K317" s="25" t="s">
        <v>110</v>
      </c>
      <c r="L317" s="18"/>
      <c r="M317" s="18"/>
      <c r="N317" s="20"/>
      <c r="O317" s="20"/>
      <c r="P317" s="20"/>
      <c r="Q317" s="20"/>
      <c r="R317" s="21">
        <f t="shared" si="21"/>
        <v>450</v>
      </c>
      <c r="S317" s="27">
        <v>450</v>
      </c>
      <c r="T317" s="27">
        <v>0</v>
      </c>
      <c r="U317" s="27">
        <v>0</v>
      </c>
      <c r="V317" s="27">
        <v>0</v>
      </c>
      <c r="W317" s="22">
        <f t="shared" si="23"/>
        <v>3</v>
      </c>
      <c r="X317" s="27">
        <v>3</v>
      </c>
      <c r="Y317" s="26"/>
      <c r="Z317" s="26"/>
      <c r="AA317" s="40">
        <v>44749</v>
      </c>
      <c r="AB317" s="34"/>
      <c r="AC317" s="34"/>
      <c r="AD317" s="25" t="s">
        <v>8</v>
      </c>
    </row>
    <row r="318" spans="1:30" ht="31.5" hidden="1" x14ac:dyDescent="0.25">
      <c r="A318" t="s">
        <v>2466</v>
      </c>
      <c r="B318" t="s">
        <v>2128</v>
      </c>
      <c r="C318" s="17">
        <f>+SUBTOTAL(3,$F$8:F318)</f>
        <v>45</v>
      </c>
      <c r="D318" s="24" t="s">
        <v>174</v>
      </c>
      <c r="E318" s="25" t="s">
        <v>182</v>
      </c>
      <c r="F318" s="52" t="s">
        <v>724</v>
      </c>
      <c r="G318" s="23" t="s">
        <v>248</v>
      </c>
      <c r="H318" s="19" t="str">
        <f t="shared" si="20"/>
        <v>"Тўрақул бобо"ФХ Замонавий узумчиликни ташкил этиш</v>
      </c>
      <c r="I318" s="23"/>
      <c r="J318" s="25" t="s">
        <v>23</v>
      </c>
      <c r="K318" s="25" t="s">
        <v>110</v>
      </c>
      <c r="L318" s="18"/>
      <c r="M318" s="18"/>
      <c r="N318" s="20"/>
      <c r="O318" s="20"/>
      <c r="P318" s="20"/>
      <c r="Q318" s="20"/>
      <c r="R318" s="21">
        <f t="shared" si="21"/>
        <v>450</v>
      </c>
      <c r="S318" s="27">
        <v>450</v>
      </c>
      <c r="T318" s="27">
        <v>0</v>
      </c>
      <c r="U318" s="27">
        <v>0</v>
      </c>
      <c r="V318" s="27">
        <v>0</v>
      </c>
      <c r="W318" s="22">
        <f t="shared" si="23"/>
        <v>3</v>
      </c>
      <c r="X318" s="27">
        <v>3</v>
      </c>
      <c r="Y318" s="26"/>
      <c r="Z318" s="26"/>
      <c r="AA318" s="40">
        <v>44739</v>
      </c>
      <c r="AB318" s="34"/>
      <c r="AC318" s="34"/>
      <c r="AD318" s="25" t="s">
        <v>8</v>
      </c>
    </row>
    <row r="319" spans="1:30" ht="31.5" hidden="1" x14ac:dyDescent="0.25">
      <c r="A319" t="s">
        <v>2467</v>
      </c>
      <c r="B319" t="s">
        <v>2128</v>
      </c>
      <c r="C319" s="17">
        <f>+SUBTOTAL(3,$F$8:F319)</f>
        <v>45</v>
      </c>
      <c r="D319" s="24" t="s">
        <v>174</v>
      </c>
      <c r="E319" s="25" t="s">
        <v>182</v>
      </c>
      <c r="F319" s="52" t="s">
        <v>734</v>
      </c>
      <c r="G319" s="23" t="s">
        <v>248</v>
      </c>
      <c r="H319" s="19" t="str">
        <f t="shared" si="20"/>
        <v>"Урганжи Буюқ мемори"ФХ Замонавий узумчиликни ташкил этиш</v>
      </c>
      <c r="I319" s="23"/>
      <c r="J319" s="25" t="s">
        <v>23</v>
      </c>
      <c r="K319" s="25" t="s">
        <v>110</v>
      </c>
      <c r="L319" s="18"/>
      <c r="M319" s="18"/>
      <c r="N319" s="20"/>
      <c r="O319" s="20"/>
      <c r="P319" s="20"/>
      <c r="Q319" s="20"/>
      <c r="R319" s="21">
        <f t="shared" si="21"/>
        <v>450</v>
      </c>
      <c r="S319" s="27">
        <v>450</v>
      </c>
      <c r="T319" s="27">
        <v>0</v>
      </c>
      <c r="U319" s="27">
        <v>0</v>
      </c>
      <c r="V319" s="27">
        <v>0</v>
      </c>
      <c r="W319" s="22">
        <f t="shared" si="23"/>
        <v>3</v>
      </c>
      <c r="X319" s="27">
        <v>3</v>
      </c>
      <c r="Y319" s="26"/>
      <c r="Z319" s="26"/>
      <c r="AA319" s="40">
        <v>44749</v>
      </c>
      <c r="AB319" s="34"/>
      <c r="AC319" s="34"/>
      <c r="AD319" s="25" t="s">
        <v>8</v>
      </c>
    </row>
    <row r="320" spans="1:30" ht="31.5" hidden="1" x14ac:dyDescent="0.25">
      <c r="A320" t="s">
        <v>2468</v>
      </c>
      <c r="B320" t="s">
        <v>2128</v>
      </c>
      <c r="C320" s="17">
        <f>+SUBTOTAL(3,$F$8:F320)</f>
        <v>45</v>
      </c>
      <c r="D320" s="24" t="s">
        <v>174</v>
      </c>
      <c r="E320" s="25" t="s">
        <v>182</v>
      </c>
      <c r="F320" s="52" t="s">
        <v>747</v>
      </c>
      <c r="G320" s="23" t="s">
        <v>248</v>
      </c>
      <c r="H320" s="19" t="str">
        <f t="shared" si="20"/>
        <v>"Чорвадор Холбой бобо"ФХ Замонавий узумчиликни ташкил этиш</v>
      </c>
      <c r="I320" s="23"/>
      <c r="J320" s="25" t="s">
        <v>23</v>
      </c>
      <c r="K320" s="25" t="s">
        <v>110</v>
      </c>
      <c r="L320" s="18"/>
      <c r="M320" s="18"/>
      <c r="N320" s="20"/>
      <c r="O320" s="20"/>
      <c r="P320" s="20"/>
      <c r="Q320" s="20"/>
      <c r="R320" s="21">
        <f t="shared" si="21"/>
        <v>450</v>
      </c>
      <c r="S320" s="54">
        <v>450</v>
      </c>
      <c r="T320" s="27">
        <v>0</v>
      </c>
      <c r="U320" s="27">
        <v>0</v>
      </c>
      <c r="V320" s="27">
        <v>0</v>
      </c>
      <c r="W320" s="22">
        <f t="shared" si="23"/>
        <v>3</v>
      </c>
      <c r="X320" s="27">
        <v>3</v>
      </c>
      <c r="Y320" s="26"/>
      <c r="Z320" s="26"/>
      <c r="AA320" s="40">
        <v>44749</v>
      </c>
      <c r="AB320" s="34"/>
      <c r="AC320" s="34"/>
      <c r="AD320" s="25" t="s">
        <v>8</v>
      </c>
    </row>
    <row r="321" spans="1:30" ht="31.5" hidden="1" x14ac:dyDescent="0.25">
      <c r="A321" t="s">
        <v>2469</v>
      </c>
      <c r="B321" t="s">
        <v>2128</v>
      </c>
      <c r="C321" s="17">
        <f>+SUBTOTAL(3,$F$8:F321)</f>
        <v>45</v>
      </c>
      <c r="D321" s="24" t="s">
        <v>174</v>
      </c>
      <c r="E321" s="25" t="s">
        <v>182</v>
      </c>
      <c r="F321" s="52" t="s">
        <v>739</v>
      </c>
      <c r="G321" s="23" t="s">
        <v>248</v>
      </c>
      <c r="H321" s="19" t="str">
        <f t="shared" si="20"/>
        <v>"Шоди Олқоров"ФХ Замонавий узумчиликни ташкил этиш</v>
      </c>
      <c r="I321" s="23"/>
      <c r="J321" s="25" t="s">
        <v>23</v>
      </c>
      <c r="K321" s="25" t="s">
        <v>110</v>
      </c>
      <c r="L321" s="18"/>
      <c r="M321" s="18"/>
      <c r="N321" s="20"/>
      <c r="O321" s="20"/>
      <c r="P321" s="20"/>
      <c r="Q321" s="20"/>
      <c r="R321" s="21">
        <f t="shared" si="21"/>
        <v>450</v>
      </c>
      <c r="S321" s="27">
        <v>450</v>
      </c>
      <c r="T321" s="27">
        <v>0</v>
      </c>
      <c r="U321" s="27">
        <v>0</v>
      </c>
      <c r="V321" s="27">
        <v>0</v>
      </c>
      <c r="W321" s="22">
        <f t="shared" si="23"/>
        <v>3</v>
      </c>
      <c r="X321" s="27">
        <v>3</v>
      </c>
      <c r="Y321" s="26"/>
      <c r="Z321" s="26"/>
      <c r="AA321" s="40">
        <v>44749</v>
      </c>
      <c r="AB321" s="34"/>
      <c r="AC321" s="34"/>
      <c r="AD321" s="25" t="s">
        <v>8</v>
      </c>
    </row>
    <row r="322" spans="1:30" ht="31.5" hidden="1" x14ac:dyDescent="0.25">
      <c r="A322" t="s">
        <v>2470</v>
      </c>
      <c r="B322" t="s">
        <v>2128</v>
      </c>
      <c r="C322" s="17">
        <f>+SUBTOTAL(3,$F$8:F322)</f>
        <v>45</v>
      </c>
      <c r="D322" s="24" t="s">
        <v>174</v>
      </c>
      <c r="E322" s="25" t="s">
        <v>182</v>
      </c>
      <c r="F322" s="52" t="s">
        <v>745</v>
      </c>
      <c r="G322" s="23" t="s">
        <v>248</v>
      </c>
      <c r="H322" s="19" t="str">
        <f t="shared" si="20"/>
        <v>"Шунқор бобо"ФХ Замонавий узумчиликни ташкил этиш</v>
      </c>
      <c r="I322" s="23"/>
      <c r="J322" s="25" t="s">
        <v>23</v>
      </c>
      <c r="K322" s="25" t="s">
        <v>110</v>
      </c>
      <c r="L322" s="18"/>
      <c r="M322" s="18"/>
      <c r="N322" s="20"/>
      <c r="O322" s="20"/>
      <c r="P322" s="20"/>
      <c r="Q322" s="20"/>
      <c r="R322" s="21">
        <f t="shared" si="21"/>
        <v>450</v>
      </c>
      <c r="S322" s="27">
        <v>450</v>
      </c>
      <c r="T322" s="27">
        <v>0</v>
      </c>
      <c r="U322" s="27">
        <v>0</v>
      </c>
      <c r="V322" s="27">
        <v>0</v>
      </c>
      <c r="W322" s="22">
        <f t="shared" si="23"/>
        <v>3</v>
      </c>
      <c r="X322" s="27">
        <v>3</v>
      </c>
      <c r="Y322" s="26"/>
      <c r="Z322" s="26"/>
      <c r="AA322" s="40">
        <v>44749</v>
      </c>
      <c r="AB322" s="34"/>
      <c r="AC322" s="34"/>
      <c r="AD322" s="25" t="s">
        <v>8</v>
      </c>
    </row>
    <row r="323" spans="1:30" ht="31.5" hidden="1" x14ac:dyDescent="0.25">
      <c r="A323" t="s">
        <v>2471</v>
      </c>
      <c r="B323" t="s">
        <v>2128</v>
      </c>
      <c r="C323" s="17">
        <f>+SUBTOTAL(3,$F$8:F323)</f>
        <v>45</v>
      </c>
      <c r="D323" s="24" t="s">
        <v>174</v>
      </c>
      <c r="E323" s="25" t="s">
        <v>182</v>
      </c>
      <c r="F323" s="52" t="s">
        <v>750</v>
      </c>
      <c r="G323" s="23" t="s">
        <v>248</v>
      </c>
      <c r="H323" s="19" t="str">
        <f t="shared" si="20"/>
        <v>"Яловбардор"МЧЖ Замонавий узумчиликни ташкил этиш</v>
      </c>
      <c r="I323" s="23"/>
      <c r="J323" s="25" t="s">
        <v>23</v>
      </c>
      <c r="K323" s="25" t="s">
        <v>110</v>
      </c>
      <c r="L323" s="18"/>
      <c r="M323" s="18"/>
      <c r="N323" s="20"/>
      <c r="O323" s="20"/>
      <c r="P323" s="20"/>
      <c r="Q323" s="20"/>
      <c r="R323" s="21">
        <f t="shared" si="21"/>
        <v>450</v>
      </c>
      <c r="S323" s="27">
        <v>450</v>
      </c>
      <c r="T323" s="27">
        <v>0</v>
      </c>
      <c r="U323" s="27">
        <v>0</v>
      </c>
      <c r="V323" s="27">
        <v>0</v>
      </c>
      <c r="W323" s="22">
        <f t="shared" si="23"/>
        <v>3</v>
      </c>
      <c r="X323" s="27">
        <v>3</v>
      </c>
      <c r="Y323" s="26"/>
      <c r="Z323" s="26"/>
      <c r="AA323" s="40">
        <v>44749</v>
      </c>
      <c r="AB323" s="34"/>
      <c r="AC323" s="34"/>
      <c r="AD323" s="25" t="s">
        <v>8</v>
      </c>
    </row>
    <row r="324" spans="1:30" ht="31.5" hidden="1" x14ac:dyDescent="0.25">
      <c r="A324" t="s">
        <v>2472</v>
      </c>
      <c r="B324" t="s">
        <v>2128</v>
      </c>
      <c r="C324" s="17">
        <f>+SUBTOTAL(3,$F$8:F324)</f>
        <v>45</v>
      </c>
      <c r="D324" s="24" t="s">
        <v>174</v>
      </c>
      <c r="E324" s="25" t="s">
        <v>182</v>
      </c>
      <c r="F324" s="52" t="s">
        <v>752</v>
      </c>
      <c r="G324" s="23" t="s">
        <v>248</v>
      </c>
      <c r="H324" s="19" t="str">
        <f t="shared" si="20"/>
        <v>"Янги турмуш сойлари"ФХ Замонавий узумчиликни ташкил этиш</v>
      </c>
      <c r="I324" s="23"/>
      <c r="J324" s="25" t="s">
        <v>23</v>
      </c>
      <c r="K324" s="25" t="s">
        <v>110</v>
      </c>
      <c r="L324" s="18"/>
      <c r="M324" s="18"/>
      <c r="N324" s="20"/>
      <c r="O324" s="20"/>
      <c r="P324" s="20"/>
      <c r="Q324" s="20"/>
      <c r="R324" s="21">
        <f t="shared" si="21"/>
        <v>450</v>
      </c>
      <c r="S324" s="27">
        <v>450</v>
      </c>
      <c r="T324" s="27">
        <v>0</v>
      </c>
      <c r="U324" s="27">
        <v>0</v>
      </c>
      <c r="V324" s="27">
        <v>0</v>
      </c>
      <c r="W324" s="22">
        <f t="shared" si="23"/>
        <v>3</v>
      </c>
      <c r="X324" s="27">
        <v>3</v>
      </c>
      <c r="Y324" s="26"/>
      <c r="Z324" s="26"/>
      <c r="AA324" s="40">
        <v>44749</v>
      </c>
      <c r="AB324" s="34"/>
      <c r="AC324" s="34"/>
      <c r="AD324" s="25" t="s">
        <v>8</v>
      </c>
    </row>
    <row r="325" spans="1:30" ht="31.5" hidden="1" x14ac:dyDescent="0.25">
      <c r="A325" t="s">
        <v>2473</v>
      </c>
      <c r="B325" t="s">
        <v>2128</v>
      </c>
      <c r="C325" s="17">
        <f>+SUBTOTAL(3,$F$8:F325)</f>
        <v>45</v>
      </c>
      <c r="D325" s="24" t="s">
        <v>174</v>
      </c>
      <c r="E325" s="25" t="s">
        <v>182</v>
      </c>
      <c r="F325" s="52" t="s">
        <v>1471</v>
      </c>
      <c r="G325" s="23" t="s">
        <v>143</v>
      </c>
      <c r="H325" s="19" t="str">
        <f t="shared" si="20"/>
        <v>"OG‘ATEPA BREND" МЧЖ Умумий овқатланиш шаҳобчаси ташкил этиш</v>
      </c>
      <c r="I325" s="23"/>
      <c r="J325" s="25" t="s">
        <v>24</v>
      </c>
      <c r="K325" s="25" t="s">
        <v>531</v>
      </c>
      <c r="L325" s="18"/>
      <c r="M325" s="18"/>
      <c r="N325" s="20"/>
      <c r="O325" s="20"/>
      <c r="P325" s="20"/>
      <c r="Q325" s="20"/>
      <c r="R325" s="21">
        <f t="shared" si="21"/>
        <v>800</v>
      </c>
      <c r="S325" s="27">
        <v>800</v>
      </c>
      <c r="T325" s="27">
        <v>0</v>
      </c>
      <c r="U325" s="27">
        <v>0</v>
      </c>
      <c r="V325" s="27">
        <v>0</v>
      </c>
      <c r="W325" s="22">
        <f t="shared" si="23"/>
        <v>4</v>
      </c>
      <c r="X325" s="27">
        <v>4</v>
      </c>
      <c r="Y325" s="26"/>
      <c r="Z325" s="26"/>
      <c r="AA325" s="40">
        <v>44814</v>
      </c>
      <c r="AB325" s="34"/>
      <c r="AC325" s="34"/>
      <c r="AD325" s="25" t="s">
        <v>8</v>
      </c>
    </row>
    <row r="326" spans="1:30" ht="31.5" hidden="1" x14ac:dyDescent="0.25">
      <c r="A326" t="s">
        <v>2474</v>
      </c>
      <c r="B326" t="s">
        <v>2128</v>
      </c>
      <c r="C326" s="17">
        <f>+SUBTOTAL(3,$F$8:F326)</f>
        <v>45</v>
      </c>
      <c r="D326" s="24" t="s">
        <v>174</v>
      </c>
      <c r="E326" s="25" t="s">
        <v>182</v>
      </c>
      <c r="F326" s="52" t="s">
        <v>1472</v>
      </c>
      <c r="G326" s="23" t="s">
        <v>1473</v>
      </c>
      <c r="H326" s="19" t="str">
        <f t="shared" si="20"/>
        <v>"DEVELOP EDUCATION" МЧЖ Полиэтилен шланг ва пеноблок ишлаб чиқариш</v>
      </c>
      <c r="I326" s="23"/>
      <c r="J326" s="25" t="s">
        <v>20</v>
      </c>
      <c r="K326" s="25" t="s">
        <v>552</v>
      </c>
      <c r="L326" s="18"/>
      <c r="M326" s="18"/>
      <c r="N326" s="20"/>
      <c r="O326" s="20"/>
      <c r="P326" s="20"/>
      <c r="Q326" s="20"/>
      <c r="R326" s="21">
        <f t="shared" si="21"/>
        <v>900</v>
      </c>
      <c r="S326" s="27">
        <v>900</v>
      </c>
      <c r="T326" s="27">
        <v>0</v>
      </c>
      <c r="U326" s="27">
        <v>0</v>
      </c>
      <c r="V326" s="27">
        <v>0</v>
      </c>
      <c r="W326" s="22">
        <f t="shared" si="23"/>
        <v>3</v>
      </c>
      <c r="X326" s="27">
        <v>3</v>
      </c>
      <c r="Y326" s="26"/>
      <c r="Z326" s="26"/>
      <c r="AA326" s="40">
        <v>44814</v>
      </c>
      <c r="AB326" s="34"/>
      <c r="AC326" s="34"/>
      <c r="AD326" s="25" t="s">
        <v>8</v>
      </c>
    </row>
    <row r="327" spans="1:30" ht="47.25" hidden="1" x14ac:dyDescent="0.25">
      <c r="A327" t="s">
        <v>2475</v>
      </c>
      <c r="B327" t="s">
        <v>2128</v>
      </c>
      <c r="C327" s="17">
        <f>+SUBTOTAL(3,$F$8:F327)</f>
        <v>45</v>
      </c>
      <c r="D327" s="24" t="s">
        <v>174</v>
      </c>
      <c r="E327" s="25" t="s">
        <v>182</v>
      </c>
      <c r="F327" s="52" t="s">
        <v>590</v>
      </c>
      <c r="G327" s="23" t="s">
        <v>257</v>
      </c>
      <c r="H327" s="19" t="str">
        <f t="shared" si="20"/>
        <v xml:space="preserve">  Таллибаев Алишер Шералиевич Автомобилларга техник хизмат кўрсатиш ва маиший хизмат кўрсатиш” </v>
      </c>
      <c r="I327" s="23"/>
      <c r="J327" s="25" t="s">
        <v>24</v>
      </c>
      <c r="K327" s="25" t="s">
        <v>525</v>
      </c>
      <c r="L327" s="18"/>
      <c r="M327" s="18"/>
      <c r="N327" s="20"/>
      <c r="O327" s="20"/>
      <c r="P327" s="20"/>
      <c r="Q327" s="20"/>
      <c r="R327" s="21">
        <f t="shared" si="21"/>
        <v>1200</v>
      </c>
      <c r="S327" s="27">
        <v>1200</v>
      </c>
      <c r="T327" s="27">
        <v>0</v>
      </c>
      <c r="U327" s="27">
        <v>0</v>
      </c>
      <c r="V327" s="27">
        <v>0</v>
      </c>
      <c r="W327" s="22">
        <f t="shared" si="23"/>
        <v>2</v>
      </c>
      <c r="X327" s="27">
        <v>2</v>
      </c>
      <c r="Y327" s="26"/>
      <c r="Z327" s="26"/>
      <c r="AA327" s="40">
        <v>44818</v>
      </c>
      <c r="AB327" s="34"/>
      <c r="AC327" s="34"/>
      <c r="AD327" s="25" t="s">
        <v>8</v>
      </c>
    </row>
    <row r="328" spans="1:30" ht="31.5" hidden="1" x14ac:dyDescent="0.25">
      <c r="A328" t="s">
        <v>2476</v>
      </c>
      <c r="B328" t="s">
        <v>2128</v>
      </c>
      <c r="C328" s="17">
        <f>+SUBTOTAL(3,$F$8:F328)</f>
        <v>45</v>
      </c>
      <c r="D328" s="24" t="s">
        <v>174</v>
      </c>
      <c r="E328" s="25" t="s">
        <v>182</v>
      </c>
      <c r="F328" s="52" t="s">
        <v>595</v>
      </c>
      <c r="G328" s="23" t="s">
        <v>262</v>
      </c>
      <c r="H328" s="19" t="str">
        <f t="shared" ref="H328:H391" si="24">+CONCATENATE(F328," ",G328)</f>
        <v xml:space="preserve"> Абдуалимов Лутфилла Хўжалик моллари дўкони ташкил этиш</v>
      </c>
      <c r="I328" s="23"/>
      <c r="J328" s="25" t="s">
        <v>24</v>
      </c>
      <c r="K328" s="25" t="s">
        <v>155</v>
      </c>
      <c r="L328" s="18"/>
      <c r="M328" s="18"/>
      <c r="N328" s="20"/>
      <c r="O328" s="20"/>
      <c r="P328" s="20"/>
      <c r="Q328" s="20"/>
      <c r="R328" s="21">
        <f t="shared" si="21"/>
        <v>500</v>
      </c>
      <c r="S328" s="27">
        <v>500</v>
      </c>
      <c r="T328" s="27">
        <v>0</v>
      </c>
      <c r="U328" s="27">
        <v>0</v>
      </c>
      <c r="V328" s="27">
        <v>0</v>
      </c>
      <c r="W328" s="22">
        <f t="shared" si="23"/>
        <v>2</v>
      </c>
      <c r="X328" s="27">
        <v>2</v>
      </c>
      <c r="Y328" s="26"/>
      <c r="Z328" s="26"/>
      <c r="AA328" s="40">
        <v>44830</v>
      </c>
      <c r="AB328" s="34"/>
      <c r="AC328" s="34"/>
      <c r="AD328" s="25" t="s">
        <v>8</v>
      </c>
    </row>
    <row r="329" spans="1:30" ht="31.5" hidden="1" x14ac:dyDescent="0.25">
      <c r="A329" t="s">
        <v>2477</v>
      </c>
      <c r="B329" t="s">
        <v>2128</v>
      </c>
      <c r="C329" s="17">
        <f>+SUBTOTAL(3,$F$8:F329)</f>
        <v>45</v>
      </c>
      <c r="D329" s="24" t="s">
        <v>174</v>
      </c>
      <c r="E329" s="25" t="s">
        <v>182</v>
      </c>
      <c r="F329" s="52" t="s">
        <v>600</v>
      </c>
      <c r="G329" s="23" t="s">
        <v>265</v>
      </c>
      <c r="H329" s="19" t="str">
        <f t="shared" si="24"/>
        <v xml:space="preserve"> Бекназарова Дилфуза Нон ва нон маҳсулотларини сотиш</v>
      </c>
      <c r="I329" s="23"/>
      <c r="J329" s="25" t="s">
        <v>24</v>
      </c>
      <c r="K329" s="25" t="s">
        <v>155</v>
      </c>
      <c r="L329" s="18"/>
      <c r="M329" s="18"/>
      <c r="N329" s="20"/>
      <c r="O329" s="20"/>
      <c r="P329" s="20"/>
      <c r="Q329" s="20"/>
      <c r="R329" s="21">
        <f t="shared" si="21"/>
        <v>250</v>
      </c>
      <c r="S329" s="27">
        <v>250</v>
      </c>
      <c r="T329" s="27">
        <v>0</v>
      </c>
      <c r="U329" s="27">
        <v>0</v>
      </c>
      <c r="V329" s="27">
        <v>0</v>
      </c>
      <c r="W329" s="22">
        <f t="shared" si="23"/>
        <v>2</v>
      </c>
      <c r="X329" s="27">
        <v>2</v>
      </c>
      <c r="Y329" s="26"/>
      <c r="Z329" s="26"/>
      <c r="AA329" s="40">
        <v>44819</v>
      </c>
      <c r="AB329" s="34"/>
      <c r="AC329" s="34"/>
      <c r="AD329" s="25" t="s">
        <v>8</v>
      </c>
    </row>
    <row r="330" spans="1:30" ht="31.5" hidden="1" x14ac:dyDescent="0.25">
      <c r="A330" t="s">
        <v>2478</v>
      </c>
      <c r="B330" t="s">
        <v>2128</v>
      </c>
      <c r="C330" s="17">
        <f>+SUBTOTAL(3,$F$8:F330)</f>
        <v>45</v>
      </c>
      <c r="D330" s="24" t="s">
        <v>174</v>
      </c>
      <c r="E330" s="25" t="s">
        <v>182</v>
      </c>
      <c r="F330" s="52" t="s">
        <v>598</v>
      </c>
      <c r="G330" s="23" t="s">
        <v>264</v>
      </c>
      <c r="H330" s="19" t="str">
        <f t="shared" si="24"/>
        <v xml:space="preserve"> Боймонов Учқун Маиший хизмат кўрсатиш объекти</v>
      </c>
      <c r="I330" s="23"/>
      <c r="J330" s="25" t="s">
        <v>24</v>
      </c>
      <c r="K330" s="25" t="s">
        <v>111</v>
      </c>
      <c r="L330" s="18"/>
      <c r="M330" s="18"/>
      <c r="N330" s="20"/>
      <c r="O330" s="20"/>
      <c r="P330" s="20"/>
      <c r="Q330" s="20"/>
      <c r="R330" s="21">
        <f t="shared" si="21"/>
        <v>350</v>
      </c>
      <c r="S330" s="54">
        <v>150</v>
      </c>
      <c r="T330" s="54">
        <v>200</v>
      </c>
      <c r="U330" s="27">
        <v>0</v>
      </c>
      <c r="V330" s="27">
        <v>0</v>
      </c>
      <c r="W330" s="55">
        <f t="shared" si="23"/>
        <v>2</v>
      </c>
      <c r="X330" s="27">
        <v>2</v>
      </c>
      <c r="Y330" s="26"/>
      <c r="Z330" s="26"/>
      <c r="AA330" s="40">
        <v>44734</v>
      </c>
      <c r="AB330" s="34"/>
      <c r="AC330" s="34"/>
      <c r="AD330" s="25" t="s">
        <v>8</v>
      </c>
    </row>
    <row r="331" spans="1:30" ht="31.5" hidden="1" x14ac:dyDescent="0.25">
      <c r="A331" t="s">
        <v>2479</v>
      </c>
      <c r="B331" t="s">
        <v>2128</v>
      </c>
      <c r="C331" s="17">
        <f>+SUBTOTAL(3,$F$8:F331)</f>
        <v>45</v>
      </c>
      <c r="D331" s="24" t="s">
        <v>174</v>
      </c>
      <c r="E331" s="25" t="s">
        <v>182</v>
      </c>
      <c r="F331" s="52" t="s">
        <v>601</v>
      </c>
      <c r="G331" s="23" t="s">
        <v>266</v>
      </c>
      <c r="H331" s="19" t="str">
        <f t="shared" si="24"/>
        <v xml:space="preserve"> Душанов Рашид Дорихона ташкил этиш лойиҳаси</v>
      </c>
      <c r="I331" s="23"/>
      <c r="J331" s="25" t="s">
        <v>24</v>
      </c>
      <c r="K331" s="25" t="s">
        <v>155</v>
      </c>
      <c r="L331" s="18"/>
      <c r="M331" s="18"/>
      <c r="N331" s="20"/>
      <c r="O331" s="20"/>
      <c r="P331" s="20"/>
      <c r="Q331" s="20"/>
      <c r="R331" s="21">
        <f t="shared" si="21"/>
        <v>450</v>
      </c>
      <c r="S331" s="27">
        <v>450</v>
      </c>
      <c r="T331" s="27">
        <v>0</v>
      </c>
      <c r="U331" s="27">
        <v>0</v>
      </c>
      <c r="V331" s="27">
        <v>0</v>
      </c>
      <c r="W331" s="22">
        <f t="shared" si="23"/>
        <v>1</v>
      </c>
      <c r="X331" s="27">
        <v>1</v>
      </c>
      <c r="Y331" s="26"/>
      <c r="Z331" s="26"/>
      <c r="AA331" s="40">
        <v>44814</v>
      </c>
      <c r="AB331" s="34"/>
      <c r="AC331" s="34"/>
      <c r="AD331" s="25" t="s">
        <v>8</v>
      </c>
    </row>
    <row r="332" spans="1:30" ht="31.5" hidden="1" x14ac:dyDescent="0.25">
      <c r="A332" t="s">
        <v>2480</v>
      </c>
      <c r="B332" t="s">
        <v>2128</v>
      </c>
      <c r="C332" s="17">
        <f>+SUBTOTAL(3,$F$8:F332)</f>
        <v>45</v>
      </c>
      <c r="D332" s="24" t="s">
        <v>174</v>
      </c>
      <c r="E332" s="25" t="s">
        <v>182</v>
      </c>
      <c r="F332" s="52" t="s">
        <v>594</v>
      </c>
      <c r="G332" s="23" t="s">
        <v>261</v>
      </c>
      <c r="H332" s="19" t="str">
        <f t="shared" si="24"/>
        <v xml:space="preserve"> Карабаев Миржалол Темирчилик устахонаси</v>
      </c>
      <c r="I332" s="23"/>
      <c r="J332" s="25" t="s">
        <v>24</v>
      </c>
      <c r="K332" s="25" t="s">
        <v>539</v>
      </c>
      <c r="L332" s="18"/>
      <c r="M332" s="18"/>
      <c r="N332" s="20"/>
      <c r="O332" s="20"/>
      <c r="P332" s="20"/>
      <c r="Q332" s="20"/>
      <c r="R332" s="21">
        <f t="shared" si="21"/>
        <v>500</v>
      </c>
      <c r="S332" s="27">
        <v>500</v>
      </c>
      <c r="T332" s="27">
        <v>0</v>
      </c>
      <c r="U332" s="27">
        <v>0</v>
      </c>
      <c r="V332" s="27">
        <v>0</v>
      </c>
      <c r="W332" s="22">
        <f t="shared" si="23"/>
        <v>2</v>
      </c>
      <c r="X332" s="27">
        <v>2</v>
      </c>
      <c r="Y332" s="26"/>
      <c r="Z332" s="26"/>
      <c r="AA332" s="40">
        <v>44844</v>
      </c>
      <c r="AB332" s="34"/>
      <c r="AC332" s="34"/>
      <c r="AD332" s="25" t="s">
        <v>8</v>
      </c>
    </row>
    <row r="333" spans="1:30" ht="47.25" hidden="1" x14ac:dyDescent="0.25">
      <c r="A333" t="s">
        <v>2481</v>
      </c>
      <c r="B333" t="s">
        <v>2128</v>
      </c>
      <c r="C333" s="17">
        <f>+SUBTOTAL(3,$F$8:F333)</f>
        <v>45</v>
      </c>
      <c r="D333" s="24" t="s">
        <v>174</v>
      </c>
      <c r="E333" s="25" t="s">
        <v>182</v>
      </c>
      <c r="F333" s="52" t="s">
        <v>591</v>
      </c>
      <c r="G333" s="23" t="s">
        <v>258</v>
      </c>
      <c r="H333" s="19" t="str">
        <f t="shared" si="24"/>
        <v xml:space="preserve"> Қаххоров Дилшод Автомобилларга техник хизмат кўрсатиш ва савдо дўкони</v>
      </c>
      <c r="I333" s="23"/>
      <c r="J333" s="25" t="s">
        <v>24</v>
      </c>
      <c r="K333" s="25" t="s">
        <v>525</v>
      </c>
      <c r="L333" s="18"/>
      <c r="M333" s="18"/>
      <c r="N333" s="20"/>
      <c r="O333" s="20"/>
      <c r="P333" s="20"/>
      <c r="Q333" s="20"/>
      <c r="R333" s="21">
        <f t="shared" si="21"/>
        <v>800</v>
      </c>
      <c r="S333" s="27">
        <v>800</v>
      </c>
      <c r="T333" s="27">
        <v>0</v>
      </c>
      <c r="U333" s="27">
        <v>0</v>
      </c>
      <c r="V333" s="27">
        <v>0</v>
      </c>
      <c r="W333" s="22">
        <f t="shared" si="23"/>
        <v>2</v>
      </c>
      <c r="X333" s="27">
        <v>2</v>
      </c>
      <c r="Y333" s="26"/>
      <c r="Z333" s="26"/>
      <c r="AA333" s="40">
        <v>44729</v>
      </c>
      <c r="AB333" s="34"/>
      <c r="AC333" s="34"/>
      <c r="AD333" s="25" t="s">
        <v>8</v>
      </c>
    </row>
    <row r="334" spans="1:30" ht="31.5" hidden="1" x14ac:dyDescent="0.25">
      <c r="A334" t="s">
        <v>2482</v>
      </c>
      <c r="B334" t="s">
        <v>2128</v>
      </c>
      <c r="C334" s="17">
        <f>+SUBTOTAL(3,$F$8:F334)</f>
        <v>45</v>
      </c>
      <c r="D334" s="24" t="s">
        <v>174</v>
      </c>
      <c r="E334" s="25" t="s">
        <v>182</v>
      </c>
      <c r="F334" s="52" t="s">
        <v>597</v>
      </c>
      <c r="G334" s="23" t="s">
        <v>59</v>
      </c>
      <c r="H334" s="19" t="str">
        <f t="shared" si="24"/>
        <v xml:space="preserve"> Нурқулов Суннат Савдо дўкони ташкил этиш</v>
      </c>
      <c r="I334" s="23"/>
      <c r="J334" s="25" t="s">
        <v>24</v>
      </c>
      <c r="K334" s="25" t="s">
        <v>155</v>
      </c>
      <c r="L334" s="18"/>
      <c r="M334" s="18"/>
      <c r="N334" s="20"/>
      <c r="O334" s="20"/>
      <c r="P334" s="20"/>
      <c r="Q334" s="20"/>
      <c r="R334" s="21">
        <f t="shared" si="21"/>
        <v>500</v>
      </c>
      <c r="S334" s="27">
        <v>500</v>
      </c>
      <c r="T334" s="27">
        <v>0</v>
      </c>
      <c r="U334" s="27">
        <v>0</v>
      </c>
      <c r="V334" s="27">
        <v>0</v>
      </c>
      <c r="W334" s="22">
        <f t="shared" si="23"/>
        <v>2</v>
      </c>
      <c r="X334" s="27">
        <v>2</v>
      </c>
      <c r="Y334" s="26"/>
      <c r="Z334" s="26"/>
      <c r="AA334" s="40">
        <v>44844</v>
      </c>
      <c r="AB334" s="34"/>
      <c r="AC334" s="34"/>
      <c r="AD334" s="25" t="s">
        <v>8</v>
      </c>
    </row>
    <row r="335" spans="1:30" ht="31.5" hidden="1" x14ac:dyDescent="0.25">
      <c r="A335" t="s">
        <v>2483</v>
      </c>
      <c r="B335" t="s">
        <v>2128</v>
      </c>
      <c r="C335" s="17">
        <f>+SUBTOTAL(3,$F$8:F335)</f>
        <v>45</v>
      </c>
      <c r="D335" s="24" t="s">
        <v>174</v>
      </c>
      <c r="E335" s="25" t="s">
        <v>182</v>
      </c>
      <c r="F335" s="52" t="s">
        <v>593</v>
      </c>
      <c r="G335" s="23" t="s">
        <v>260</v>
      </c>
      <c r="H335" s="19" t="str">
        <f t="shared" si="24"/>
        <v xml:space="preserve"> Ўринбоев Зайниддин Замонави ҳамом ташкил этиш лойиҳаси</v>
      </c>
      <c r="I335" s="23"/>
      <c r="J335" s="25" t="s">
        <v>24</v>
      </c>
      <c r="K335" s="25" t="s">
        <v>111</v>
      </c>
      <c r="L335" s="18"/>
      <c r="M335" s="18"/>
      <c r="N335" s="20"/>
      <c r="O335" s="20"/>
      <c r="P335" s="20"/>
      <c r="Q335" s="20"/>
      <c r="R335" s="21">
        <f t="shared" si="21"/>
        <v>600</v>
      </c>
      <c r="S335" s="27">
        <v>600</v>
      </c>
      <c r="T335" s="27">
        <v>0</v>
      </c>
      <c r="U335" s="27">
        <v>0</v>
      </c>
      <c r="V335" s="27">
        <v>0</v>
      </c>
      <c r="W335" s="22">
        <f t="shared" si="23"/>
        <v>2</v>
      </c>
      <c r="X335" s="27">
        <v>2</v>
      </c>
      <c r="Y335" s="26">
        <v>0</v>
      </c>
      <c r="Z335" s="26">
        <v>0</v>
      </c>
      <c r="AA335" s="40">
        <v>44872</v>
      </c>
      <c r="AB335" s="34"/>
      <c r="AC335" s="34"/>
      <c r="AD335" s="25" t="s">
        <v>8</v>
      </c>
    </row>
    <row r="336" spans="1:30" ht="31.5" hidden="1" x14ac:dyDescent="0.25">
      <c r="A336" t="s">
        <v>2484</v>
      </c>
      <c r="B336" t="s">
        <v>2128</v>
      </c>
      <c r="C336" s="17">
        <f>+SUBTOTAL(3,$F$8:F336)</f>
        <v>45</v>
      </c>
      <c r="D336" s="24" t="s">
        <v>174</v>
      </c>
      <c r="E336" s="25" t="s">
        <v>182</v>
      </c>
      <c r="F336" s="52" t="s">
        <v>592</v>
      </c>
      <c r="G336" s="23" t="s">
        <v>254</v>
      </c>
      <c r="H336" s="19" t="str">
        <f t="shared" si="24"/>
        <v xml:space="preserve"> Чинниқулов Бобомурод Савдо дўкони ва маиший хизмат кўрсатиш</v>
      </c>
      <c r="I336" s="23"/>
      <c r="J336" s="25" t="s">
        <v>24</v>
      </c>
      <c r="K336" s="25" t="s">
        <v>155</v>
      </c>
      <c r="L336" s="18"/>
      <c r="M336" s="18"/>
      <c r="N336" s="20"/>
      <c r="O336" s="20"/>
      <c r="P336" s="20"/>
      <c r="Q336" s="20"/>
      <c r="R336" s="21">
        <f t="shared" si="21"/>
        <v>800</v>
      </c>
      <c r="S336" s="27">
        <v>800</v>
      </c>
      <c r="T336" s="27">
        <v>0</v>
      </c>
      <c r="U336" s="27">
        <v>0</v>
      </c>
      <c r="V336" s="27">
        <v>0</v>
      </c>
      <c r="W336" s="22">
        <f t="shared" si="23"/>
        <v>2</v>
      </c>
      <c r="X336" s="27">
        <v>2</v>
      </c>
      <c r="Y336" s="26">
        <v>0</v>
      </c>
      <c r="Z336" s="26">
        <v>0</v>
      </c>
      <c r="AA336" s="40">
        <v>44872</v>
      </c>
      <c r="AB336" s="34"/>
      <c r="AC336" s="34"/>
      <c r="AD336" s="25" t="s">
        <v>8</v>
      </c>
    </row>
    <row r="337" spans="1:30" ht="31.5" hidden="1" x14ac:dyDescent="0.25">
      <c r="A337" t="s">
        <v>2485</v>
      </c>
      <c r="B337" t="s">
        <v>2128</v>
      </c>
      <c r="C337" s="17">
        <f>+SUBTOTAL(3,$F$8:F337)</f>
        <v>45</v>
      </c>
      <c r="D337" s="24" t="s">
        <v>174</v>
      </c>
      <c r="E337" s="25" t="s">
        <v>182</v>
      </c>
      <c r="F337" s="52" t="s">
        <v>957</v>
      </c>
      <c r="G337" s="23" t="s">
        <v>42</v>
      </c>
      <c r="H337" s="19" t="str">
        <f t="shared" si="24"/>
        <v>"Бобомирзо ота боғи"фермер хўжалиги  Чорвачиликни ривожлантириш</v>
      </c>
      <c r="I337" s="23"/>
      <c r="J337" s="25" t="s">
        <v>23</v>
      </c>
      <c r="K337" s="25" t="s">
        <v>42</v>
      </c>
      <c r="L337" s="18"/>
      <c r="M337" s="18"/>
      <c r="N337" s="20"/>
      <c r="O337" s="20"/>
      <c r="P337" s="20"/>
      <c r="Q337" s="20"/>
      <c r="R337" s="21">
        <f t="shared" ref="R337:R400" si="25">+S337+T337+U337*11.321+V337*11.321</f>
        <v>1500</v>
      </c>
      <c r="S337" s="27">
        <v>1500</v>
      </c>
      <c r="T337" s="27">
        <v>0</v>
      </c>
      <c r="U337" s="27">
        <v>0</v>
      </c>
      <c r="V337" s="27">
        <v>0</v>
      </c>
      <c r="W337" s="22">
        <f t="shared" si="23"/>
        <v>4</v>
      </c>
      <c r="X337" s="27">
        <v>2</v>
      </c>
      <c r="Y337" s="26">
        <v>2</v>
      </c>
      <c r="Z337" s="26"/>
      <c r="AA337" s="40">
        <v>44837</v>
      </c>
      <c r="AB337" s="34"/>
      <c r="AC337" s="34"/>
      <c r="AD337" s="25" t="s">
        <v>8</v>
      </c>
    </row>
    <row r="338" spans="1:30" ht="31.5" hidden="1" x14ac:dyDescent="0.25">
      <c r="A338" t="s">
        <v>2486</v>
      </c>
      <c r="B338" t="s">
        <v>2128</v>
      </c>
      <c r="C338" s="17">
        <f>+SUBTOTAL(3,$F$8:F338)</f>
        <v>45</v>
      </c>
      <c r="D338" s="24" t="s">
        <v>174</v>
      </c>
      <c r="E338" s="25" t="s">
        <v>182</v>
      </c>
      <c r="F338" s="52" t="s">
        <v>1069</v>
      </c>
      <c r="G338" s="23" t="s">
        <v>42</v>
      </c>
      <c r="H338" s="19" t="str">
        <f t="shared" si="24"/>
        <v>"Жамол Исмоил боғлари"ФХ Чорвачиликни ривожлантириш</v>
      </c>
      <c r="I338" s="23"/>
      <c r="J338" s="25" t="s">
        <v>23</v>
      </c>
      <c r="K338" s="25" t="s">
        <v>42</v>
      </c>
      <c r="L338" s="18"/>
      <c r="M338" s="18"/>
      <c r="N338" s="20"/>
      <c r="O338" s="20"/>
      <c r="P338" s="20"/>
      <c r="Q338" s="20"/>
      <c r="R338" s="21">
        <f t="shared" si="25"/>
        <v>5000</v>
      </c>
      <c r="S338" s="27">
        <v>5000</v>
      </c>
      <c r="T338" s="27">
        <v>0</v>
      </c>
      <c r="U338" s="27">
        <v>0</v>
      </c>
      <c r="V338" s="27">
        <v>0</v>
      </c>
      <c r="W338" s="22">
        <f t="shared" si="23"/>
        <v>4</v>
      </c>
      <c r="X338" s="27">
        <v>4</v>
      </c>
      <c r="Y338" s="26"/>
      <c r="Z338" s="26"/>
      <c r="AA338" s="40">
        <v>44624</v>
      </c>
      <c r="AB338" s="34"/>
      <c r="AC338" s="34"/>
      <c r="AD338" s="25" t="s">
        <v>28</v>
      </c>
    </row>
    <row r="339" spans="1:30" ht="31.5" hidden="1" x14ac:dyDescent="0.25">
      <c r="A339" t="s">
        <v>2487</v>
      </c>
      <c r="B339" t="s">
        <v>2128</v>
      </c>
      <c r="C339" s="17">
        <f>+SUBTOTAL(3,$F$8:F339)</f>
        <v>45</v>
      </c>
      <c r="D339" s="24" t="s">
        <v>174</v>
      </c>
      <c r="E339" s="25" t="s">
        <v>182</v>
      </c>
      <c r="F339" s="52" t="s">
        <v>1072</v>
      </c>
      <c r="G339" s="23" t="s">
        <v>123</v>
      </c>
      <c r="H339" s="19" t="str">
        <f t="shared" si="24"/>
        <v>"Мехрангиз транс"МЧЖ Махсус техника хизмати</v>
      </c>
      <c r="I339" s="23"/>
      <c r="J339" s="25" t="s">
        <v>24</v>
      </c>
      <c r="K339" s="25" t="s">
        <v>530</v>
      </c>
      <c r="L339" s="18"/>
      <c r="M339" s="18"/>
      <c r="N339" s="20"/>
      <c r="O339" s="20"/>
      <c r="P339" s="20"/>
      <c r="Q339" s="20"/>
      <c r="R339" s="21">
        <f t="shared" si="25"/>
        <v>5500</v>
      </c>
      <c r="S339" s="27">
        <v>5500</v>
      </c>
      <c r="T339" s="27">
        <v>0</v>
      </c>
      <c r="U339" s="27">
        <v>0</v>
      </c>
      <c r="V339" s="27">
        <v>0</v>
      </c>
      <c r="W339" s="22">
        <f t="shared" si="23"/>
        <v>7</v>
      </c>
      <c r="X339" s="27">
        <v>7</v>
      </c>
      <c r="Y339" s="26">
        <v>0</v>
      </c>
      <c r="Z339" s="26">
        <v>0</v>
      </c>
      <c r="AA339" s="40">
        <v>44894</v>
      </c>
      <c r="AB339" s="34"/>
      <c r="AC339" s="34"/>
      <c r="AD339" s="25" t="s">
        <v>7</v>
      </c>
    </row>
    <row r="340" spans="1:30" ht="31.5" hidden="1" x14ac:dyDescent="0.25">
      <c r="A340" t="s">
        <v>2488</v>
      </c>
      <c r="B340" t="s">
        <v>2128</v>
      </c>
      <c r="C340" s="17">
        <f>+SUBTOTAL(3,$F$8:F340)</f>
        <v>45</v>
      </c>
      <c r="D340" s="24" t="s">
        <v>174</v>
      </c>
      <c r="E340" s="25" t="s">
        <v>182</v>
      </c>
      <c r="F340" s="52" t="s">
        <v>587</v>
      </c>
      <c r="G340" s="23" t="s">
        <v>253</v>
      </c>
      <c r="H340" s="19" t="str">
        <f t="shared" si="24"/>
        <v xml:space="preserve">Кушатова Нодира Маиший хизмат ва савдо дўкони ташкил этиш </v>
      </c>
      <c r="I340" s="23"/>
      <c r="J340" s="25" t="s">
        <v>24</v>
      </c>
      <c r="K340" s="25" t="s">
        <v>155</v>
      </c>
      <c r="L340" s="18"/>
      <c r="M340" s="18"/>
      <c r="N340" s="20"/>
      <c r="O340" s="20"/>
      <c r="P340" s="20"/>
      <c r="Q340" s="20"/>
      <c r="R340" s="21">
        <f t="shared" si="25"/>
        <v>2000</v>
      </c>
      <c r="S340" s="27">
        <v>2000</v>
      </c>
      <c r="T340" s="27">
        <v>0</v>
      </c>
      <c r="U340" s="27">
        <v>0</v>
      </c>
      <c r="V340" s="27">
        <v>0</v>
      </c>
      <c r="W340" s="22">
        <f t="shared" si="23"/>
        <v>3</v>
      </c>
      <c r="X340" s="27">
        <v>3</v>
      </c>
      <c r="Y340" s="26"/>
      <c r="Z340" s="26"/>
      <c r="AA340" s="40">
        <v>44819</v>
      </c>
      <c r="AB340" s="34"/>
      <c r="AC340" s="34"/>
      <c r="AD340" s="25" t="s">
        <v>8</v>
      </c>
    </row>
    <row r="341" spans="1:30" ht="31.5" hidden="1" x14ac:dyDescent="0.25">
      <c r="A341" t="s">
        <v>2489</v>
      </c>
      <c r="B341" t="s">
        <v>2128</v>
      </c>
      <c r="C341" s="17">
        <f>+SUBTOTAL(3,$F$8:F341)</f>
        <v>45</v>
      </c>
      <c r="D341" s="24" t="s">
        <v>174</v>
      </c>
      <c r="E341" s="25" t="s">
        <v>182</v>
      </c>
      <c r="F341" s="52" t="s">
        <v>585</v>
      </c>
      <c r="G341" s="23" t="s">
        <v>249</v>
      </c>
      <c r="H341" s="19" t="str">
        <f t="shared" si="24"/>
        <v>Қаршиев Пардабой Маиший хизмат кўрсатиш объектлари</v>
      </c>
      <c r="I341" s="23"/>
      <c r="J341" s="25" t="s">
        <v>24</v>
      </c>
      <c r="K341" s="25" t="s">
        <v>111</v>
      </c>
      <c r="L341" s="18"/>
      <c r="M341" s="18"/>
      <c r="N341" s="20"/>
      <c r="O341" s="20"/>
      <c r="P341" s="20"/>
      <c r="Q341" s="20"/>
      <c r="R341" s="21">
        <f t="shared" si="25"/>
        <v>1200</v>
      </c>
      <c r="S341" s="27">
        <v>1200</v>
      </c>
      <c r="T341" s="27">
        <v>0</v>
      </c>
      <c r="U341" s="27">
        <v>0</v>
      </c>
      <c r="V341" s="27">
        <v>0</v>
      </c>
      <c r="W341" s="22">
        <f t="shared" si="23"/>
        <v>4</v>
      </c>
      <c r="X341" s="27">
        <v>4</v>
      </c>
      <c r="Y341" s="26">
        <v>0</v>
      </c>
      <c r="Z341" s="26">
        <v>0</v>
      </c>
      <c r="AA341" s="40">
        <v>44886</v>
      </c>
      <c r="AB341" s="34"/>
      <c r="AC341" s="34"/>
      <c r="AD341" s="25" t="s">
        <v>8</v>
      </c>
    </row>
    <row r="342" spans="1:30" ht="47.25" hidden="1" x14ac:dyDescent="0.25">
      <c r="A342" t="s">
        <v>2490</v>
      </c>
      <c r="B342" t="s">
        <v>2128</v>
      </c>
      <c r="C342" s="17">
        <f>+SUBTOTAL(3,$F$8:F342)</f>
        <v>45</v>
      </c>
      <c r="D342" s="24" t="s">
        <v>174</v>
      </c>
      <c r="E342" s="25" t="s">
        <v>182</v>
      </c>
      <c r="F342" s="52" t="s">
        <v>586</v>
      </c>
      <c r="G342" s="23" t="s">
        <v>72</v>
      </c>
      <c r="H342" s="19" t="str">
        <f t="shared" si="24"/>
        <v>Махмудов Нодир  Автомобилларга техник хизмат кўрсатишни ташкил этиш</v>
      </c>
      <c r="I342" s="23"/>
      <c r="J342" s="25" t="s">
        <v>24</v>
      </c>
      <c r="K342" s="25" t="s">
        <v>525</v>
      </c>
      <c r="L342" s="18"/>
      <c r="M342" s="18"/>
      <c r="N342" s="20"/>
      <c r="O342" s="20"/>
      <c r="P342" s="20"/>
      <c r="Q342" s="20"/>
      <c r="R342" s="21">
        <f t="shared" si="25"/>
        <v>800</v>
      </c>
      <c r="S342" s="27">
        <v>800</v>
      </c>
      <c r="T342" s="27">
        <v>0</v>
      </c>
      <c r="U342" s="27">
        <v>0</v>
      </c>
      <c r="V342" s="27">
        <v>0</v>
      </c>
      <c r="W342" s="22">
        <f t="shared" si="23"/>
        <v>4</v>
      </c>
      <c r="X342" s="27">
        <v>4</v>
      </c>
      <c r="Y342" s="26"/>
      <c r="Z342" s="26"/>
      <c r="AA342" s="40">
        <v>44634</v>
      </c>
      <c r="AB342" s="34"/>
      <c r="AC342" s="34"/>
      <c r="AD342" s="25" t="s">
        <v>8</v>
      </c>
    </row>
    <row r="343" spans="1:30" ht="31.5" hidden="1" x14ac:dyDescent="0.25">
      <c r="A343" t="s">
        <v>2491</v>
      </c>
      <c r="B343" t="s">
        <v>2128</v>
      </c>
      <c r="C343" s="17">
        <f>+SUBTOTAL(3,$F$8:F343)</f>
        <v>45</v>
      </c>
      <c r="D343" s="24" t="s">
        <v>174</v>
      </c>
      <c r="E343" s="25" t="s">
        <v>182</v>
      </c>
      <c r="F343" s="52" t="s">
        <v>581</v>
      </c>
      <c r="G343" s="23" t="s">
        <v>582</v>
      </c>
      <c r="H343" s="19" t="str">
        <f t="shared" si="24"/>
        <v>Хўжаназаров Боймурод Ун ва ун маҳсулотлари ишлаб чиқариш</v>
      </c>
      <c r="I343" s="23"/>
      <c r="J343" s="25" t="s">
        <v>20</v>
      </c>
      <c r="K343" s="25" t="s">
        <v>526</v>
      </c>
      <c r="L343" s="18"/>
      <c r="M343" s="18"/>
      <c r="N343" s="20"/>
      <c r="O343" s="20"/>
      <c r="P343" s="20"/>
      <c r="Q343" s="20"/>
      <c r="R343" s="21">
        <f t="shared" si="25"/>
        <v>2500</v>
      </c>
      <c r="S343" s="27">
        <v>2500</v>
      </c>
      <c r="T343" s="27">
        <v>0</v>
      </c>
      <c r="U343" s="27">
        <v>0</v>
      </c>
      <c r="V343" s="27">
        <v>0</v>
      </c>
      <c r="W343" s="22">
        <f t="shared" si="23"/>
        <v>4</v>
      </c>
      <c r="X343" s="27">
        <v>4</v>
      </c>
      <c r="Y343" s="26"/>
      <c r="Z343" s="26"/>
      <c r="AA343" s="40">
        <v>44799</v>
      </c>
      <c r="AB343" s="34"/>
      <c r="AC343" s="34"/>
      <c r="AD343" s="25" t="s">
        <v>8</v>
      </c>
    </row>
    <row r="344" spans="1:30" ht="31.5" hidden="1" x14ac:dyDescent="0.25">
      <c r="A344" t="s">
        <v>2492</v>
      </c>
      <c r="B344" t="s">
        <v>2128</v>
      </c>
      <c r="C344" s="17">
        <f>+SUBTOTAL(3,$F$8:F344)</f>
        <v>45</v>
      </c>
      <c r="D344" s="24" t="s">
        <v>174</v>
      </c>
      <c r="E344" s="25" t="s">
        <v>182</v>
      </c>
      <c r="F344" s="52" t="s">
        <v>589</v>
      </c>
      <c r="G344" s="23" t="s">
        <v>255</v>
      </c>
      <c r="H344" s="19" t="str">
        <f t="shared" si="24"/>
        <v>Чўтбоев Мавлонберди Савдо ва маиший хизмат</v>
      </c>
      <c r="I344" s="23"/>
      <c r="J344" s="25" t="s">
        <v>24</v>
      </c>
      <c r="K344" s="25" t="s">
        <v>155</v>
      </c>
      <c r="L344" s="18"/>
      <c r="M344" s="18"/>
      <c r="N344" s="20"/>
      <c r="O344" s="20"/>
      <c r="P344" s="20"/>
      <c r="Q344" s="20"/>
      <c r="R344" s="21">
        <f t="shared" si="25"/>
        <v>950</v>
      </c>
      <c r="S344" s="27">
        <v>950</v>
      </c>
      <c r="T344" s="27">
        <v>0</v>
      </c>
      <c r="U344" s="27">
        <v>0</v>
      </c>
      <c r="V344" s="27">
        <v>0</v>
      </c>
      <c r="W344" s="22">
        <f t="shared" si="23"/>
        <v>3</v>
      </c>
      <c r="X344" s="27">
        <v>3</v>
      </c>
      <c r="Y344" s="26">
        <v>0</v>
      </c>
      <c r="Z344" s="26">
        <v>0</v>
      </c>
      <c r="AA344" s="40">
        <v>44886</v>
      </c>
      <c r="AB344" s="34"/>
      <c r="AC344" s="34"/>
      <c r="AD344" s="25" t="s">
        <v>8</v>
      </c>
    </row>
    <row r="345" spans="1:30" ht="31.5" hidden="1" x14ac:dyDescent="0.25">
      <c r="A345" t="s">
        <v>2493</v>
      </c>
      <c r="B345" t="s">
        <v>2128</v>
      </c>
      <c r="C345" s="17">
        <f>+SUBTOTAL(3,$F$8:F345)</f>
        <v>45</v>
      </c>
      <c r="D345" s="24" t="s">
        <v>174</v>
      </c>
      <c r="E345" s="25" t="s">
        <v>182</v>
      </c>
      <c r="F345" s="52" t="s">
        <v>588</v>
      </c>
      <c r="G345" s="23" t="s">
        <v>254</v>
      </c>
      <c r="H345" s="19" t="str">
        <f t="shared" si="24"/>
        <v>Чўтбоев Маннонберди Савдо дўкони ва маиший хизмат кўрсатиш</v>
      </c>
      <c r="I345" s="23"/>
      <c r="J345" s="25" t="s">
        <v>24</v>
      </c>
      <c r="K345" s="25" t="s">
        <v>155</v>
      </c>
      <c r="L345" s="18"/>
      <c r="M345" s="18"/>
      <c r="N345" s="20"/>
      <c r="O345" s="20"/>
      <c r="P345" s="20"/>
      <c r="Q345" s="20"/>
      <c r="R345" s="21">
        <f t="shared" si="25"/>
        <v>1400</v>
      </c>
      <c r="S345" s="27">
        <v>1400</v>
      </c>
      <c r="T345" s="27">
        <v>0</v>
      </c>
      <c r="U345" s="27">
        <v>0</v>
      </c>
      <c r="V345" s="27">
        <v>0</v>
      </c>
      <c r="W345" s="22">
        <f t="shared" si="23"/>
        <v>3</v>
      </c>
      <c r="X345" s="27">
        <v>3</v>
      </c>
      <c r="Y345" s="26"/>
      <c r="Z345" s="26"/>
      <c r="AA345" s="40">
        <v>44858</v>
      </c>
      <c r="AB345" s="34"/>
      <c r="AC345" s="34"/>
      <c r="AD345" s="25" t="s">
        <v>8</v>
      </c>
    </row>
    <row r="346" spans="1:30" ht="47.25" hidden="1" x14ac:dyDescent="0.25">
      <c r="A346" t="s">
        <v>2494</v>
      </c>
      <c r="B346" t="s">
        <v>2128</v>
      </c>
      <c r="C346" s="17">
        <f>+SUBTOTAL(3,$F$8:F346)</f>
        <v>45</v>
      </c>
      <c r="D346" s="24" t="s">
        <v>174</v>
      </c>
      <c r="E346" s="25" t="s">
        <v>182</v>
      </c>
      <c r="F346" s="52" t="s">
        <v>583</v>
      </c>
      <c r="G346" s="23" t="s">
        <v>72</v>
      </c>
      <c r="H346" s="19" t="str">
        <f t="shared" si="24"/>
        <v>Эшпўлатова Гулчехра  Автомобилларга техник хизмат кўрсатишни ташкил этиш</v>
      </c>
      <c r="I346" s="23"/>
      <c r="J346" s="25" t="s">
        <v>24</v>
      </c>
      <c r="K346" s="25" t="s">
        <v>525</v>
      </c>
      <c r="L346" s="18"/>
      <c r="M346" s="18"/>
      <c r="N346" s="20"/>
      <c r="O346" s="20"/>
      <c r="P346" s="20"/>
      <c r="Q346" s="20"/>
      <c r="R346" s="21">
        <f t="shared" si="25"/>
        <v>2000</v>
      </c>
      <c r="S346" s="27">
        <v>2000</v>
      </c>
      <c r="T346" s="27">
        <v>0</v>
      </c>
      <c r="U346" s="27">
        <v>0</v>
      </c>
      <c r="V346" s="27">
        <v>0</v>
      </c>
      <c r="W346" s="22">
        <f t="shared" si="23"/>
        <v>4</v>
      </c>
      <c r="X346" s="27">
        <v>4</v>
      </c>
      <c r="Y346" s="26"/>
      <c r="Z346" s="26"/>
      <c r="AA346" s="40">
        <v>44855</v>
      </c>
      <c r="AB346" s="34"/>
      <c r="AC346" s="34"/>
      <c r="AD346" s="25" t="s">
        <v>8</v>
      </c>
    </row>
    <row r="347" spans="1:30" ht="47.25" hidden="1" x14ac:dyDescent="0.25">
      <c r="A347" t="s">
        <v>2495</v>
      </c>
      <c r="B347" t="s">
        <v>2128</v>
      </c>
      <c r="C347" s="17">
        <f>+SUBTOTAL(3,$F$8:F347)</f>
        <v>45</v>
      </c>
      <c r="D347" s="24" t="s">
        <v>174</v>
      </c>
      <c r="E347" s="25" t="s">
        <v>182</v>
      </c>
      <c r="F347" s="52" t="s">
        <v>759</v>
      </c>
      <c r="G347" s="23" t="s">
        <v>131</v>
      </c>
      <c r="H347" s="19" t="str">
        <f t="shared" si="24"/>
        <v>"TOVMUROT OTA SERVIS"оилавий корхонаси Умумий овқатланиш шахобчаси ташкил этиш</v>
      </c>
      <c r="I347" s="23"/>
      <c r="J347" s="25" t="s">
        <v>24</v>
      </c>
      <c r="K347" s="25" t="s">
        <v>531</v>
      </c>
      <c r="L347" s="18"/>
      <c r="M347" s="18"/>
      <c r="N347" s="20"/>
      <c r="O347" s="20"/>
      <c r="P347" s="20"/>
      <c r="Q347" s="20"/>
      <c r="R347" s="21">
        <f t="shared" si="25"/>
        <v>400</v>
      </c>
      <c r="S347" s="27">
        <v>250</v>
      </c>
      <c r="T347" s="27">
        <v>150</v>
      </c>
      <c r="U347" s="27">
        <v>0</v>
      </c>
      <c r="V347" s="27">
        <v>0</v>
      </c>
      <c r="W347" s="22">
        <f t="shared" si="23"/>
        <v>2</v>
      </c>
      <c r="X347" s="27">
        <v>2</v>
      </c>
      <c r="Y347" s="26"/>
      <c r="Z347" s="26"/>
      <c r="AA347" s="40">
        <v>44634</v>
      </c>
      <c r="AB347" s="34"/>
      <c r="AC347" s="34"/>
      <c r="AD347" s="25" t="s">
        <v>21</v>
      </c>
    </row>
    <row r="348" spans="1:30" ht="47.25" hidden="1" x14ac:dyDescent="0.25">
      <c r="A348" t="s">
        <v>2496</v>
      </c>
      <c r="B348" t="s">
        <v>2128</v>
      </c>
      <c r="C348" s="17">
        <f>+SUBTOTAL(3,$F$8:F348)</f>
        <v>45</v>
      </c>
      <c r="D348" s="24" t="s">
        <v>174</v>
      </c>
      <c r="E348" s="25" t="s">
        <v>182</v>
      </c>
      <c r="F348" s="52" t="s">
        <v>981</v>
      </c>
      <c r="G348" s="23" t="s">
        <v>247</v>
      </c>
      <c r="H348" s="19" t="str">
        <f t="shared" si="24"/>
        <v>"YI-DE MINING COMPANY"МЧЖ ХК  Қимматбаҳо металларни казиб олиш ва шебен ишлаб чиқариш</v>
      </c>
      <c r="I348" s="23"/>
      <c r="J348" s="25" t="s">
        <v>20</v>
      </c>
      <c r="K348" s="25" t="s">
        <v>527</v>
      </c>
      <c r="L348" s="18"/>
      <c r="M348" s="18"/>
      <c r="N348" s="20"/>
      <c r="O348" s="20"/>
      <c r="P348" s="20"/>
      <c r="Q348" s="20"/>
      <c r="R348" s="21">
        <f t="shared" si="25"/>
        <v>5660.5</v>
      </c>
      <c r="S348" s="27">
        <v>0</v>
      </c>
      <c r="T348" s="27">
        <v>0</v>
      </c>
      <c r="U348" s="27">
        <v>0</v>
      </c>
      <c r="V348" s="27">
        <v>500</v>
      </c>
      <c r="W348" s="22">
        <f t="shared" si="23"/>
        <v>5</v>
      </c>
      <c r="X348" s="27">
        <v>5</v>
      </c>
      <c r="Y348" s="26">
        <v>0</v>
      </c>
      <c r="Z348" s="26">
        <v>0</v>
      </c>
      <c r="AA348" s="40">
        <v>44894</v>
      </c>
      <c r="AB348" s="34"/>
      <c r="AC348" s="34"/>
      <c r="AD348" s="25" t="s">
        <v>8</v>
      </c>
    </row>
    <row r="349" spans="1:30" ht="31.5" hidden="1" x14ac:dyDescent="0.25">
      <c r="A349" t="s">
        <v>2497</v>
      </c>
      <c r="B349" t="s">
        <v>2128</v>
      </c>
      <c r="C349" s="17">
        <f>+SUBTOTAL(3,$F$8:F349)</f>
        <v>45</v>
      </c>
      <c r="D349" s="24" t="s">
        <v>174</v>
      </c>
      <c r="E349" s="25" t="s">
        <v>182</v>
      </c>
      <c r="F349" s="52" t="s">
        <v>692</v>
      </c>
      <c r="G349" s="23" t="s">
        <v>248</v>
      </c>
      <c r="H349" s="19" t="str">
        <f t="shared" si="24"/>
        <v>"Абдусамат ота нурли боғлар"ФХ Замонавий узумчиликни ташкил этиш</v>
      </c>
      <c r="I349" s="23"/>
      <c r="J349" s="25" t="s">
        <v>23</v>
      </c>
      <c r="K349" s="25" t="s">
        <v>110</v>
      </c>
      <c r="L349" s="18"/>
      <c r="M349" s="18"/>
      <c r="N349" s="20"/>
      <c r="O349" s="20"/>
      <c r="P349" s="20"/>
      <c r="Q349" s="20"/>
      <c r="R349" s="21">
        <f t="shared" si="25"/>
        <v>1350</v>
      </c>
      <c r="S349" s="27">
        <v>1350</v>
      </c>
      <c r="T349" s="27">
        <v>0</v>
      </c>
      <c r="U349" s="27">
        <v>0</v>
      </c>
      <c r="V349" s="27">
        <v>0</v>
      </c>
      <c r="W349" s="22">
        <f t="shared" si="23"/>
        <v>9</v>
      </c>
      <c r="X349" s="27">
        <v>9</v>
      </c>
      <c r="Y349" s="26">
        <v>0</v>
      </c>
      <c r="Z349" s="26">
        <v>0</v>
      </c>
      <c r="AA349" s="40">
        <v>44869</v>
      </c>
      <c r="AB349" s="34"/>
      <c r="AC349" s="34"/>
      <c r="AD349" s="25" t="s">
        <v>8</v>
      </c>
    </row>
    <row r="350" spans="1:30" ht="31.5" hidden="1" x14ac:dyDescent="0.25">
      <c r="A350" t="s">
        <v>2498</v>
      </c>
      <c r="B350" t="s">
        <v>2128</v>
      </c>
      <c r="C350" s="17">
        <f>+SUBTOTAL(3,$F$8:F350)</f>
        <v>45</v>
      </c>
      <c r="D350" s="24" t="s">
        <v>174</v>
      </c>
      <c r="E350" s="25" t="s">
        <v>182</v>
      </c>
      <c r="F350" s="52" t="s">
        <v>712</v>
      </c>
      <c r="G350" s="23" t="s">
        <v>248</v>
      </c>
      <c r="H350" s="19" t="str">
        <f t="shared" si="24"/>
        <v>"Актан Рос"ФХ Замонавий узумчиликни ташкил этиш</v>
      </c>
      <c r="I350" s="23"/>
      <c r="J350" s="25" t="s">
        <v>23</v>
      </c>
      <c r="K350" s="25" t="s">
        <v>110</v>
      </c>
      <c r="L350" s="18"/>
      <c r="M350" s="18"/>
      <c r="N350" s="20"/>
      <c r="O350" s="20"/>
      <c r="P350" s="20"/>
      <c r="Q350" s="20"/>
      <c r="R350" s="21">
        <f t="shared" si="25"/>
        <v>750</v>
      </c>
      <c r="S350" s="27">
        <v>250</v>
      </c>
      <c r="T350" s="27">
        <v>500</v>
      </c>
      <c r="U350" s="27">
        <v>0</v>
      </c>
      <c r="V350" s="27">
        <v>0</v>
      </c>
      <c r="W350" s="22">
        <f t="shared" si="23"/>
        <v>3</v>
      </c>
      <c r="X350" s="27">
        <v>3</v>
      </c>
      <c r="Y350" s="26"/>
      <c r="Z350" s="26"/>
      <c r="AA350" s="40">
        <v>44697</v>
      </c>
      <c r="AB350" s="34"/>
      <c r="AC350" s="34"/>
      <c r="AD350" s="25" t="s">
        <v>21</v>
      </c>
    </row>
    <row r="351" spans="1:30" ht="31.5" hidden="1" x14ac:dyDescent="0.25">
      <c r="A351" t="s">
        <v>2499</v>
      </c>
      <c r="B351" t="s">
        <v>2128</v>
      </c>
      <c r="C351" s="17">
        <f>+SUBTOTAL(3,$F$8:F351)</f>
        <v>45</v>
      </c>
      <c r="D351" s="24" t="s">
        <v>174</v>
      </c>
      <c r="E351" s="25" t="s">
        <v>182</v>
      </c>
      <c r="F351" s="52" t="s">
        <v>733</v>
      </c>
      <c r="G351" s="23" t="s">
        <v>248</v>
      </c>
      <c r="H351" s="19" t="str">
        <f t="shared" si="24"/>
        <v>"Ахчабсой боғлари"ФХ Замонавий узумчиликни ташкил этиш</v>
      </c>
      <c r="I351" s="23"/>
      <c r="J351" s="25" t="s">
        <v>23</v>
      </c>
      <c r="K351" s="25" t="s">
        <v>110</v>
      </c>
      <c r="L351" s="18"/>
      <c r="M351" s="18"/>
      <c r="N351" s="20"/>
      <c r="O351" s="20"/>
      <c r="P351" s="20"/>
      <c r="Q351" s="20"/>
      <c r="R351" s="21">
        <f t="shared" si="25"/>
        <v>450</v>
      </c>
      <c r="S351" s="27">
        <v>450</v>
      </c>
      <c r="T351" s="27">
        <v>0</v>
      </c>
      <c r="U351" s="27">
        <v>0</v>
      </c>
      <c r="V351" s="27">
        <v>0</v>
      </c>
      <c r="W351" s="22">
        <f t="shared" si="23"/>
        <v>3</v>
      </c>
      <c r="X351" s="27">
        <v>3</v>
      </c>
      <c r="Y351" s="26">
        <v>0</v>
      </c>
      <c r="Z351" s="26">
        <v>0</v>
      </c>
      <c r="AA351" s="40">
        <v>44872</v>
      </c>
      <c r="AB351" s="34"/>
      <c r="AC351" s="34"/>
      <c r="AD351" s="25" t="s">
        <v>8</v>
      </c>
    </row>
    <row r="352" spans="1:30" ht="31.5" hidden="1" x14ac:dyDescent="0.25">
      <c r="A352" t="s">
        <v>2500</v>
      </c>
      <c r="B352" t="s">
        <v>2128</v>
      </c>
      <c r="C352" s="17">
        <f>+SUBTOTAL(3,$F$8:F352)</f>
        <v>45</v>
      </c>
      <c r="D352" s="24" t="s">
        <v>174</v>
      </c>
      <c r="E352" s="25" t="s">
        <v>182</v>
      </c>
      <c r="F352" s="52" t="s">
        <v>736</v>
      </c>
      <c r="G352" s="23" t="s">
        <v>248</v>
      </c>
      <c r="H352" s="19" t="str">
        <f t="shared" si="24"/>
        <v>"Баракали янгиработ"ФХ Замонавий узумчиликни ташкил этиш</v>
      </c>
      <c r="I352" s="23"/>
      <c r="J352" s="25" t="s">
        <v>23</v>
      </c>
      <c r="K352" s="25" t="s">
        <v>110</v>
      </c>
      <c r="L352" s="18"/>
      <c r="M352" s="18"/>
      <c r="N352" s="20"/>
      <c r="O352" s="20"/>
      <c r="P352" s="20"/>
      <c r="Q352" s="20"/>
      <c r="R352" s="21">
        <f t="shared" si="25"/>
        <v>450</v>
      </c>
      <c r="S352" s="27">
        <v>450</v>
      </c>
      <c r="T352" s="27">
        <v>0</v>
      </c>
      <c r="U352" s="27">
        <v>0</v>
      </c>
      <c r="V352" s="27">
        <v>0</v>
      </c>
      <c r="W352" s="22">
        <f t="shared" si="23"/>
        <v>3</v>
      </c>
      <c r="X352" s="27">
        <v>3</v>
      </c>
      <c r="Y352" s="26"/>
      <c r="Z352" s="26"/>
      <c r="AA352" s="40">
        <v>44739</v>
      </c>
      <c r="AB352" s="34"/>
      <c r="AC352" s="34"/>
      <c r="AD352" s="25" t="s">
        <v>8</v>
      </c>
    </row>
    <row r="353" spans="1:30" ht="31.5" hidden="1" x14ac:dyDescent="0.25">
      <c r="A353" t="s">
        <v>2501</v>
      </c>
      <c r="B353" t="s">
        <v>2128</v>
      </c>
      <c r="C353" s="17">
        <f>+SUBTOTAL(3,$F$8:F353)</f>
        <v>45</v>
      </c>
      <c r="D353" s="24" t="s">
        <v>174</v>
      </c>
      <c r="E353" s="25" t="s">
        <v>182</v>
      </c>
      <c r="F353" s="52" t="s">
        <v>716</v>
      </c>
      <c r="G353" s="23" t="s">
        <v>248</v>
      </c>
      <c r="H353" s="19" t="str">
        <f t="shared" si="24"/>
        <v>"Барлос агро нур"ФХ Замонавий узумчиликни ташкил этиш</v>
      </c>
      <c r="I353" s="23"/>
      <c r="J353" s="25" t="s">
        <v>23</v>
      </c>
      <c r="K353" s="25" t="s">
        <v>110</v>
      </c>
      <c r="L353" s="18"/>
      <c r="M353" s="18"/>
      <c r="N353" s="20"/>
      <c r="O353" s="20"/>
      <c r="P353" s="20"/>
      <c r="Q353" s="20"/>
      <c r="R353" s="21">
        <f t="shared" si="25"/>
        <v>650</v>
      </c>
      <c r="S353" s="27">
        <v>450</v>
      </c>
      <c r="T353" s="27">
        <v>200</v>
      </c>
      <c r="U353" s="27">
        <v>0</v>
      </c>
      <c r="V353" s="27">
        <v>0</v>
      </c>
      <c r="W353" s="55">
        <v>3</v>
      </c>
      <c r="X353" s="27">
        <v>3</v>
      </c>
      <c r="Y353" s="26">
        <v>3</v>
      </c>
      <c r="Z353" s="26"/>
      <c r="AA353" s="40">
        <v>44750</v>
      </c>
      <c r="AB353" s="34"/>
      <c r="AC353" s="34"/>
      <c r="AD353" s="25" t="s">
        <v>21</v>
      </c>
    </row>
    <row r="354" spans="1:30" ht="31.5" hidden="1" x14ac:dyDescent="0.25">
      <c r="A354" t="s">
        <v>2502</v>
      </c>
      <c r="B354" t="s">
        <v>2128</v>
      </c>
      <c r="C354" s="17">
        <f>+SUBTOTAL(3,$F$8:F354)</f>
        <v>45</v>
      </c>
      <c r="D354" s="24" t="s">
        <v>174</v>
      </c>
      <c r="E354" s="25" t="s">
        <v>182</v>
      </c>
      <c r="F354" s="52" t="s">
        <v>735</v>
      </c>
      <c r="G354" s="23" t="s">
        <v>248</v>
      </c>
      <c r="H354" s="19" t="str">
        <f t="shared" si="24"/>
        <v>"Бегзод Мамарасулов"ФХ Замонавий узумчиликни ташкил этиш</v>
      </c>
      <c r="I354" s="23"/>
      <c r="J354" s="25" t="s">
        <v>23</v>
      </c>
      <c r="K354" s="25" t="s">
        <v>110</v>
      </c>
      <c r="L354" s="18"/>
      <c r="M354" s="18"/>
      <c r="N354" s="20"/>
      <c r="O354" s="20"/>
      <c r="P354" s="20"/>
      <c r="Q354" s="20"/>
      <c r="R354" s="21">
        <f t="shared" si="25"/>
        <v>450</v>
      </c>
      <c r="S354" s="27">
        <v>450</v>
      </c>
      <c r="T354" s="27">
        <v>0</v>
      </c>
      <c r="U354" s="27">
        <v>0</v>
      </c>
      <c r="V354" s="27">
        <v>0</v>
      </c>
      <c r="W354" s="22">
        <f t="shared" ref="W354:W369" si="26">+X354+Y354+Z354</f>
        <v>3</v>
      </c>
      <c r="X354" s="27">
        <v>3</v>
      </c>
      <c r="Y354" s="26"/>
      <c r="Z354" s="26"/>
      <c r="AA354" s="40">
        <v>44739</v>
      </c>
      <c r="AB354" s="34"/>
      <c r="AC354" s="34"/>
      <c r="AD354" s="25" t="s">
        <v>8</v>
      </c>
    </row>
    <row r="355" spans="1:30" ht="31.5" hidden="1" x14ac:dyDescent="0.25">
      <c r="A355" t="s">
        <v>2503</v>
      </c>
      <c r="B355" t="s">
        <v>2128</v>
      </c>
      <c r="C355" s="17">
        <f>+SUBTOTAL(3,$F$8:F355)</f>
        <v>45</v>
      </c>
      <c r="D355" s="24" t="s">
        <v>174</v>
      </c>
      <c r="E355" s="25" t="s">
        <v>182</v>
      </c>
      <c r="F355" s="52" t="s">
        <v>707</v>
      </c>
      <c r="G355" s="23" t="s">
        <v>248</v>
      </c>
      <c r="H355" s="19" t="str">
        <f t="shared" si="24"/>
        <v>"Бобомирзо ота боғи"ФХ Замонавий узумчиликни ташкил этиш</v>
      </c>
      <c r="I355" s="23"/>
      <c r="J355" s="25" t="s">
        <v>23</v>
      </c>
      <c r="K355" s="25" t="s">
        <v>110</v>
      </c>
      <c r="L355" s="18"/>
      <c r="M355" s="18"/>
      <c r="N355" s="20"/>
      <c r="O355" s="20"/>
      <c r="P355" s="20"/>
      <c r="Q355" s="20"/>
      <c r="R355" s="21">
        <f t="shared" si="25"/>
        <v>1500</v>
      </c>
      <c r="S355" s="27">
        <v>500</v>
      </c>
      <c r="T355" s="27">
        <v>1000</v>
      </c>
      <c r="U355" s="27">
        <v>0</v>
      </c>
      <c r="V355" s="27">
        <v>0</v>
      </c>
      <c r="W355" s="22">
        <f t="shared" si="26"/>
        <v>5</v>
      </c>
      <c r="X355" s="27">
        <v>5</v>
      </c>
      <c r="Y355" s="26"/>
      <c r="Z355" s="26"/>
      <c r="AA355" s="40">
        <v>44789</v>
      </c>
      <c r="AB355" s="34"/>
      <c r="AC355" s="34"/>
      <c r="AD355" s="25" t="s">
        <v>21</v>
      </c>
    </row>
    <row r="356" spans="1:30" ht="31.5" hidden="1" x14ac:dyDescent="0.25">
      <c r="A356" t="s">
        <v>2504</v>
      </c>
      <c r="B356" t="s">
        <v>2128</v>
      </c>
      <c r="C356" s="17">
        <f>+SUBTOTAL(3,$F$8:F356)</f>
        <v>45</v>
      </c>
      <c r="D356" s="24" t="s">
        <v>174</v>
      </c>
      <c r="E356" s="25" t="s">
        <v>182</v>
      </c>
      <c r="F356" s="52" t="s">
        <v>765</v>
      </c>
      <c r="G356" s="23" t="s">
        <v>248</v>
      </c>
      <c r="H356" s="19" t="str">
        <f t="shared" si="24"/>
        <v>"Ботир али агро сервис"ФХ Замонавий узумчиликни ташкил этиш</v>
      </c>
      <c r="I356" s="23"/>
      <c r="J356" s="25" t="s">
        <v>23</v>
      </c>
      <c r="K356" s="25" t="s">
        <v>110</v>
      </c>
      <c r="L356" s="18"/>
      <c r="M356" s="18"/>
      <c r="N356" s="20"/>
      <c r="O356" s="20"/>
      <c r="P356" s="20"/>
      <c r="Q356" s="20"/>
      <c r="R356" s="21">
        <f t="shared" si="25"/>
        <v>225</v>
      </c>
      <c r="S356" s="27">
        <v>225</v>
      </c>
      <c r="T356" s="27">
        <v>0</v>
      </c>
      <c r="U356" s="27">
        <v>0</v>
      </c>
      <c r="V356" s="27">
        <v>0</v>
      </c>
      <c r="W356" s="22">
        <f t="shared" si="26"/>
        <v>2</v>
      </c>
      <c r="X356" s="27">
        <v>2</v>
      </c>
      <c r="Y356" s="26">
        <v>0</v>
      </c>
      <c r="Z356" s="26">
        <v>0</v>
      </c>
      <c r="AA356" s="40">
        <v>44872</v>
      </c>
      <c r="AB356" s="34"/>
      <c r="AC356" s="34"/>
      <c r="AD356" s="25" t="s">
        <v>8</v>
      </c>
    </row>
    <row r="357" spans="1:30" ht="31.5" hidden="1" x14ac:dyDescent="0.25">
      <c r="A357" t="s">
        <v>2505</v>
      </c>
      <c r="B357" t="s">
        <v>2128</v>
      </c>
      <c r="C357" s="17">
        <f>+SUBTOTAL(3,$F$8:F357)</f>
        <v>45</v>
      </c>
      <c r="D357" s="24" t="s">
        <v>174</v>
      </c>
      <c r="E357" s="25" t="s">
        <v>182</v>
      </c>
      <c r="F357" s="52" t="s">
        <v>720</v>
      </c>
      <c r="G357" s="23" t="s">
        <v>248</v>
      </c>
      <c r="H357" s="19" t="str">
        <f t="shared" si="24"/>
        <v>"Ғаниев Али"ФХ Замонавий узумчиликни ташкил этиш</v>
      </c>
      <c r="I357" s="23"/>
      <c r="J357" s="25" t="s">
        <v>23</v>
      </c>
      <c r="K357" s="25" t="s">
        <v>110</v>
      </c>
      <c r="L357" s="18"/>
      <c r="M357" s="18"/>
      <c r="N357" s="20"/>
      <c r="O357" s="20"/>
      <c r="P357" s="20"/>
      <c r="Q357" s="20"/>
      <c r="R357" s="21">
        <f t="shared" si="25"/>
        <v>450</v>
      </c>
      <c r="S357" s="27">
        <v>450</v>
      </c>
      <c r="T357" s="27">
        <v>0</v>
      </c>
      <c r="U357" s="27">
        <v>0</v>
      </c>
      <c r="V357" s="27">
        <v>0</v>
      </c>
      <c r="W357" s="22">
        <f t="shared" si="26"/>
        <v>3</v>
      </c>
      <c r="X357" s="27">
        <v>3</v>
      </c>
      <c r="Y357" s="26"/>
      <c r="Z357" s="26"/>
      <c r="AA357" s="40">
        <v>44739</v>
      </c>
      <c r="AB357" s="34"/>
      <c r="AC357" s="34"/>
      <c r="AD357" s="25" t="s">
        <v>8</v>
      </c>
    </row>
    <row r="358" spans="1:30" ht="31.5" hidden="1" x14ac:dyDescent="0.25">
      <c r="A358" t="s">
        <v>2506</v>
      </c>
      <c r="B358" t="s">
        <v>2128</v>
      </c>
      <c r="C358" s="17">
        <f>+SUBTOTAL(3,$F$8:F358)</f>
        <v>45</v>
      </c>
      <c r="D358" s="24" t="s">
        <v>174</v>
      </c>
      <c r="E358" s="25" t="s">
        <v>182</v>
      </c>
      <c r="F358" s="52" t="s">
        <v>754</v>
      </c>
      <c r="G358" s="23" t="s">
        <v>248</v>
      </c>
      <c r="H358" s="19" t="str">
        <f t="shared" si="24"/>
        <v>"Ғиёс Илёс Жозилов"ФХ Замонавий узумчиликни ташкил этиш</v>
      </c>
      <c r="I358" s="23"/>
      <c r="J358" s="25" t="s">
        <v>23</v>
      </c>
      <c r="K358" s="25" t="s">
        <v>110</v>
      </c>
      <c r="L358" s="18"/>
      <c r="M358" s="18"/>
      <c r="N358" s="20"/>
      <c r="O358" s="20"/>
      <c r="P358" s="20"/>
      <c r="Q358" s="20"/>
      <c r="R358" s="21">
        <f t="shared" si="25"/>
        <v>450</v>
      </c>
      <c r="S358" s="27">
        <v>450</v>
      </c>
      <c r="T358" s="27">
        <v>0</v>
      </c>
      <c r="U358" s="27">
        <v>0</v>
      </c>
      <c r="V358" s="27">
        <v>0</v>
      </c>
      <c r="W358" s="22">
        <f t="shared" si="26"/>
        <v>3</v>
      </c>
      <c r="X358" s="27">
        <v>3</v>
      </c>
      <c r="Y358" s="26"/>
      <c r="Z358" s="26"/>
      <c r="AA358" s="40">
        <v>44739</v>
      </c>
      <c r="AB358" s="34"/>
      <c r="AC358" s="34"/>
      <c r="AD358" s="25" t="s">
        <v>8</v>
      </c>
    </row>
    <row r="359" spans="1:30" ht="31.5" hidden="1" x14ac:dyDescent="0.25">
      <c r="A359" t="s">
        <v>2507</v>
      </c>
      <c r="B359" t="s">
        <v>2128</v>
      </c>
      <c r="C359" s="17">
        <f>+SUBTOTAL(3,$F$8:F359)</f>
        <v>45</v>
      </c>
      <c r="D359" s="24" t="s">
        <v>174</v>
      </c>
      <c r="E359" s="25" t="s">
        <v>182</v>
      </c>
      <c r="F359" s="52" t="s">
        <v>698</v>
      </c>
      <c r="G359" s="23" t="s">
        <v>248</v>
      </c>
      <c r="H359" s="19" t="str">
        <f t="shared" si="24"/>
        <v>"Дусмурод боғлари"ФХ Замонавий узумчиликни ташкил этиш</v>
      </c>
      <c r="I359" s="23"/>
      <c r="J359" s="25" t="s">
        <v>23</v>
      </c>
      <c r="K359" s="25" t="s">
        <v>110</v>
      </c>
      <c r="L359" s="18"/>
      <c r="M359" s="18"/>
      <c r="N359" s="20"/>
      <c r="O359" s="20"/>
      <c r="P359" s="20"/>
      <c r="Q359" s="20"/>
      <c r="R359" s="21">
        <f t="shared" si="25"/>
        <v>900</v>
      </c>
      <c r="S359" s="27">
        <v>900</v>
      </c>
      <c r="T359" s="27">
        <v>0</v>
      </c>
      <c r="U359" s="27">
        <v>0</v>
      </c>
      <c r="V359" s="27">
        <v>0</v>
      </c>
      <c r="W359" s="22">
        <f t="shared" si="26"/>
        <v>6</v>
      </c>
      <c r="X359" s="27">
        <v>3</v>
      </c>
      <c r="Y359" s="26">
        <v>3</v>
      </c>
      <c r="Z359" s="26">
        <v>0</v>
      </c>
      <c r="AA359" s="40">
        <v>44880</v>
      </c>
      <c r="AB359" s="34"/>
      <c r="AC359" s="34"/>
      <c r="AD359" s="25" t="s">
        <v>8</v>
      </c>
    </row>
    <row r="360" spans="1:30" ht="31.5" hidden="1" x14ac:dyDescent="0.25">
      <c r="A360" t="s">
        <v>2508</v>
      </c>
      <c r="B360" t="s">
        <v>2128</v>
      </c>
      <c r="C360" s="17">
        <f>+SUBTOTAL(3,$F$8:F360)</f>
        <v>45</v>
      </c>
      <c r="D360" s="24" t="s">
        <v>174</v>
      </c>
      <c r="E360" s="25" t="s">
        <v>182</v>
      </c>
      <c r="F360" s="52" t="s">
        <v>744</v>
      </c>
      <c r="G360" s="23" t="s">
        <v>248</v>
      </c>
      <c r="H360" s="19" t="str">
        <f t="shared" si="24"/>
        <v>"Жасур Толмас"ФХ Замонавий узумчиликни ташкил этиш</v>
      </c>
      <c r="I360" s="23"/>
      <c r="J360" s="25" t="s">
        <v>23</v>
      </c>
      <c r="K360" s="25" t="s">
        <v>110</v>
      </c>
      <c r="L360" s="18"/>
      <c r="M360" s="18"/>
      <c r="N360" s="20"/>
      <c r="O360" s="20"/>
      <c r="P360" s="20"/>
      <c r="Q360" s="20"/>
      <c r="R360" s="21">
        <f t="shared" si="25"/>
        <v>450</v>
      </c>
      <c r="S360" s="27">
        <v>450</v>
      </c>
      <c r="T360" s="27">
        <v>0</v>
      </c>
      <c r="U360" s="27">
        <v>0</v>
      </c>
      <c r="V360" s="27">
        <v>0</v>
      </c>
      <c r="W360" s="22">
        <f t="shared" si="26"/>
        <v>3</v>
      </c>
      <c r="X360" s="27">
        <v>3</v>
      </c>
      <c r="Y360" s="26"/>
      <c r="Z360" s="26"/>
      <c r="AA360" s="40">
        <v>44739</v>
      </c>
      <c r="AB360" s="34"/>
      <c r="AC360" s="34"/>
      <c r="AD360" s="25" t="s">
        <v>8</v>
      </c>
    </row>
    <row r="361" spans="1:30" ht="31.5" hidden="1" x14ac:dyDescent="0.25">
      <c r="A361" t="s">
        <v>2509</v>
      </c>
      <c r="B361" t="s">
        <v>2128</v>
      </c>
      <c r="C361" s="17">
        <f>+SUBTOTAL(3,$F$8:F361)</f>
        <v>45</v>
      </c>
      <c r="D361" s="24" t="s">
        <v>174</v>
      </c>
      <c r="E361" s="25" t="s">
        <v>182</v>
      </c>
      <c r="F361" s="52" t="s">
        <v>757</v>
      </c>
      <c r="G361" s="23" t="s">
        <v>259</v>
      </c>
      <c r="H361" s="19" t="str">
        <f t="shared" si="24"/>
        <v>"Интизор гранд транс"МЧЖ Кўчма дорихона ташкил қилиш</v>
      </c>
      <c r="I361" s="23"/>
      <c r="J361" s="25" t="s">
        <v>24</v>
      </c>
      <c r="K361" s="25" t="s">
        <v>155</v>
      </c>
      <c r="L361" s="18"/>
      <c r="M361" s="18"/>
      <c r="N361" s="20"/>
      <c r="O361" s="20"/>
      <c r="P361" s="20"/>
      <c r="Q361" s="20"/>
      <c r="R361" s="21">
        <f t="shared" si="25"/>
        <v>610</v>
      </c>
      <c r="S361" s="27">
        <v>200</v>
      </c>
      <c r="T361" s="27">
        <v>410</v>
      </c>
      <c r="U361" s="27">
        <v>0</v>
      </c>
      <c r="V361" s="27">
        <v>0</v>
      </c>
      <c r="W361" s="22">
        <f t="shared" si="26"/>
        <v>2</v>
      </c>
      <c r="X361" s="27">
        <v>2</v>
      </c>
      <c r="Y361" s="26"/>
      <c r="Z361" s="26"/>
      <c r="AA361" s="40">
        <v>44636</v>
      </c>
      <c r="AB361" s="34"/>
      <c r="AC361" s="34"/>
      <c r="AD361" s="25" t="s">
        <v>21</v>
      </c>
    </row>
    <row r="362" spans="1:30" ht="31.5" hidden="1" x14ac:dyDescent="0.25">
      <c r="A362" t="s">
        <v>2510</v>
      </c>
      <c r="B362" t="s">
        <v>2128</v>
      </c>
      <c r="C362" s="17">
        <f>+SUBTOTAL(3,$F$8:F362)</f>
        <v>45</v>
      </c>
      <c r="D362" s="24" t="s">
        <v>174</v>
      </c>
      <c r="E362" s="25" t="s">
        <v>182</v>
      </c>
      <c r="F362" s="52" t="s">
        <v>700</v>
      </c>
      <c r="G362" s="23" t="s">
        <v>248</v>
      </c>
      <c r="H362" s="19" t="str">
        <f t="shared" si="24"/>
        <v>"Ислом ота узумлари"ФХ Замонавий узумчиликни ташкил этиш</v>
      </c>
      <c r="I362" s="23"/>
      <c r="J362" s="25" t="s">
        <v>23</v>
      </c>
      <c r="K362" s="25" t="s">
        <v>110</v>
      </c>
      <c r="L362" s="18"/>
      <c r="M362" s="18"/>
      <c r="N362" s="20"/>
      <c r="O362" s="20"/>
      <c r="P362" s="20"/>
      <c r="Q362" s="20"/>
      <c r="R362" s="21">
        <f t="shared" si="25"/>
        <v>900</v>
      </c>
      <c r="S362" s="27">
        <v>900</v>
      </c>
      <c r="T362" s="27">
        <v>0</v>
      </c>
      <c r="U362" s="27">
        <v>0</v>
      </c>
      <c r="V362" s="27">
        <v>0</v>
      </c>
      <c r="W362" s="22">
        <f t="shared" si="26"/>
        <v>6</v>
      </c>
      <c r="X362" s="27">
        <v>6</v>
      </c>
      <c r="Y362" s="26"/>
      <c r="Z362" s="26"/>
      <c r="AA362" s="40">
        <v>44739</v>
      </c>
      <c r="AB362" s="34"/>
      <c r="AC362" s="34"/>
      <c r="AD362" s="25" t="s">
        <v>8</v>
      </c>
    </row>
    <row r="363" spans="1:30" ht="31.5" hidden="1" x14ac:dyDescent="0.25">
      <c r="A363" t="s">
        <v>2511</v>
      </c>
      <c r="B363" t="s">
        <v>2128</v>
      </c>
      <c r="C363" s="17">
        <f>+SUBTOTAL(3,$F$8:F363)</f>
        <v>45</v>
      </c>
      <c r="D363" s="24" t="s">
        <v>174</v>
      </c>
      <c r="E363" s="25" t="s">
        <v>182</v>
      </c>
      <c r="F363" s="52" t="s">
        <v>704</v>
      </c>
      <c r="G363" s="23" t="s">
        <v>248</v>
      </c>
      <c r="H363" s="19" t="str">
        <f t="shared" si="24"/>
        <v>"Истиқлол чорва сирлари"ФХ Замонавий узумчиликни ташкил этиш</v>
      </c>
      <c r="I363" s="23"/>
      <c r="J363" s="25" t="s">
        <v>23</v>
      </c>
      <c r="K363" s="25" t="s">
        <v>110</v>
      </c>
      <c r="L363" s="18"/>
      <c r="M363" s="18"/>
      <c r="N363" s="20"/>
      <c r="O363" s="20"/>
      <c r="P363" s="20"/>
      <c r="Q363" s="20"/>
      <c r="R363" s="21">
        <f t="shared" si="25"/>
        <v>900</v>
      </c>
      <c r="S363" s="27">
        <v>900</v>
      </c>
      <c r="T363" s="27">
        <v>0</v>
      </c>
      <c r="U363" s="27">
        <v>0</v>
      </c>
      <c r="V363" s="27">
        <v>0</v>
      </c>
      <c r="W363" s="22">
        <f t="shared" si="26"/>
        <v>6</v>
      </c>
      <c r="X363" s="27">
        <v>6</v>
      </c>
      <c r="Y363" s="26"/>
      <c r="Z363" s="26"/>
      <c r="AA363" s="40">
        <v>44739</v>
      </c>
      <c r="AB363" s="34"/>
      <c r="AC363" s="34"/>
      <c r="AD363" s="25" t="s">
        <v>8</v>
      </c>
    </row>
    <row r="364" spans="1:30" ht="31.5" hidden="1" x14ac:dyDescent="0.25">
      <c r="A364" t="s">
        <v>2512</v>
      </c>
      <c r="B364" t="s">
        <v>2128</v>
      </c>
      <c r="C364" s="17">
        <f>+SUBTOTAL(3,$F$8:F364)</f>
        <v>45</v>
      </c>
      <c r="D364" s="24" t="s">
        <v>174</v>
      </c>
      <c r="E364" s="25" t="s">
        <v>182</v>
      </c>
      <c r="F364" s="52" t="s">
        <v>699</v>
      </c>
      <c r="G364" s="23" t="s">
        <v>248</v>
      </c>
      <c r="H364" s="19" t="str">
        <f t="shared" si="24"/>
        <v>"Камар Ғаллазори"ФХ Замонавий узумчиликни ташкил этиш</v>
      </c>
      <c r="I364" s="23"/>
      <c r="J364" s="25" t="s">
        <v>23</v>
      </c>
      <c r="K364" s="25" t="s">
        <v>110</v>
      </c>
      <c r="L364" s="18"/>
      <c r="M364" s="18"/>
      <c r="N364" s="20"/>
      <c r="O364" s="20"/>
      <c r="P364" s="20"/>
      <c r="Q364" s="20"/>
      <c r="R364" s="21">
        <f t="shared" si="25"/>
        <v>900</v>
      </c>
      <c r="S364" s="27">
        <v>900</v>
      </c>
      <c r="T364" s="27">
        <v>0</v>
      </c>
      <c r="U364" s="27">
        <v>0</v>
      </c>
      <c r="V364" s="27">
        <v>0</v>
      </c>
      <c r="W364" s="22">
        <f t="shared" si="26"/>
        <v>6</v>
      </c>
      <c r="X364" s="27">
        <v>6</v>
      </c>
      <c r="Y364" s="26">
        <v>0</v>
      </c>
      <c r="Z364" s="26">
        <v>0</v>
      </c>
      <c r="AA364" s="40">
        <v>44872</v>
      </c>
      <c r="AB364" s="34"/>
      <c r="AC364" s="34"/>
      <c r="AD364" s="25" t="s">
        <v>8</v>
      </c>
    </row>
    <row r="365" spans="1:30" ht="31.5" hidden="1" x14ac:dyDescent="0.25">
      <c r="A365" t="s">
        <v>2513</v>
      </c>
      <c r="B365" t="s">
        <v>2128</v>
      </c>
      <c r="C365" s="17">
        <f>+SUBTOTAL(3,$F$8:F365)</f>
        <v>45</v>
      </c>
      <c r="D365" s="24" t="s">
        <v>174</v>
      </c>
      <c r="E365" s="25" t="s">
        <v>182</v>
      </c>
      <c r="F365" s="52" t="s">
        <v>713</v>
      </c>
      <c r="G365" s="23" t="s">
        <v>256</v>
      </c>
      <c r="H365" s="19" t="str">
        <f t="shared" si="24"/>
        <v>"Қўчқор ота Мех маркет"МЧЖ Маиший хизмат кўрсатиш ва савдо дўкони</v>
      </c>
      <c r="I365" s="23"/>
      <c r="J365" s="25" t="s">
        <v>24</v>
      </c>
      <c r="K365" s="25" t="s">
        <v>111</v>
      </c>
      <c r="L365" s="18"/>
      <c r="M365" s="18"/>
      <c r="N365" s="20"/>
      <c r="O365" s="20"/>
      <c r="P365" s="20"/>
      <c r="Q365" s="20"/>
      <c r="R365" s="21">
        <f t="shared" si="25"/>
        <v>750</v>
      </c>
      <c r="S365" s="27">
        <v>500</v>
      </c>
      <c r="T365" s="27">
        <v>250</v>
      </c>
      <c r="U365" s="27">
        <v>0</v>
      </c>
      <c r="V365" s="27">
        <v>0</v>
      </c>
      <c r="W365" s="22">
        <f t="shared" si="26"/>
        <v>3</v>
      </c>
      <c r="X365" s="27">
        <v>3</v>
      </c>
      <c r="Y365" s="26"/>
      <c r="Z365" s="26"/>
      <c r="AA365" s="40">
        <v>44634</v>
      </c>
      <c r="AB365" s="34"/>
      <c r="AC365" s="34"/>
      <c r="AD365" s="25" t="s">
        <v>554</v>
      </c>
    </row>
    <row r="366" spans="1:30" ht="47.25" hidden="1" x14ac:dyDescent="0.25">
      <c r="A366" t="s">
        <v>2514</v>
      </c>
      <c r="B366" t="s">
        <v>2128</v>
      </c>
      <c r="C366" s="17">
        <f>+SUBTOTAL(3,$F$8:F366)</f>
        <v>45</v>
      </c>
      <c r="D366" s="24" t="s">
        <v>174</v>
      </c>
      <c r="E366" s="25" t="s">
        <v>182</v>
      </c>
      <c r="F366" s="52" t="s">
        <v>690</v>
      </c>
      <c r="G366" s="23" t="s">
        <v>580</v>
      </c>
      <c r="H366" s="19" t="str">
        <f t="shared" si="24"/>
        <v xml:space="preserve">"Қўшробод қурилиш таъмир"МЧЖ Махсус техника ҳамда Бурғулаш ускунаси сотиб олиш. Котел печкалар ишлаб чикариш </v>
      </c>
      <c r="I366" s="23"/>
      <c r="J366" s="25" t="s">
        <v>20</v>
      </c>
      <c r="K366" s="25" t="s">
        <v>540</v>
      </c>
      <c r="L366" s="18"/>
      <c r="M366" s="18"/>
      <c r="N366" s="20"/>
      <c r="O366" s="20"/>
      <c r="P366" s="20"/>
      <c r="Q366" s="20"/>
      <c r="R366" s="21">
        <f t="shared" si="25"/>
        <v>3000</v>
      </c>
      <c r="S366" s="27">
        <v>1000</v>
      </c>
      <c r="T366" s="27">
        <v>2000</v>
      </c>
      <c r="U366" s="27">
        <v>0</v>
      </c>
      <c r="V366" s="27">
        <v>0</v>
      </c>
      <c r="W366" s="22">
        <f t="shared" si="26"/>
        <v>5</v>
      </c>
      <c r="X366" s="27">
        <v>5</v>
      </c>
      <c r="Y366" s="26"/>
      <c r="Z366" s="26"/>
      <c r="AA366" s="40">
        <v>44757</v>
      </c>
      <c r="AB366" s="34"/>
      <c r="AC366" s="34"/>
      <c r="AD366" s="25" t="s">
        <v>554</v>
      </c>
    </row>
    <row r="367" spans="1:30" ht="31.5" hidden="1" x14ac:dyDescent="0.25">
      <c r="A367" t="s">
        <v>2515</v>
      </c>
      <c r="B367" t="s">
        <v>2128</v>
      </c>
      <c r="C367" s="17">
        <f>+SUBTOTAL(3,$F$8:F367)</f>
        <v>45</v>
      </c>
      <c r="D367" s="24" t="s">
        <v>174</v>
      </c>
      <c r="E367" s="25" t="s">
        <v>182</v>
      </c>
      <c r="F367" s="52" t="s">
        <v>742</v>
      </c>
      <c r="G367" s="23" t="s">
        <v>248</v>
      </c>
      <c r="H367" s="19" t="str">
        <f t="shared" si="24"/>
        <v>"Мойли камар"ФХ Замонавий узумчиликни ташкил этиш</v>
      </c>
      <c r="I367" s="23"/>
      <c r="J367" s="25" t="s">
        <v>23</v>
      </c>
      <c r="K367" s="25" t="s">
        <v>110</v>
      </c>
      <c r="L367" s="18"/>
      <c r="M367" s="18"/>
      <c r="N367" s="20"/>
      <c r="O367" s="20"/>
      <c r="P367" s="20"/>
      <c r="Q367" s="20"/>
      <c r="R367" s="21">
        <f t="shared" si="25"/>
        <v>450</v>
      </c>
      <c r="S367" s="27">
        <v>450</v>
      </c>
      <c r="T367" s="27">
        <v>0</v>
      </c>
      <c r="U367" s="27">
        <v>0</v>
      </c>
      <c r="V367" s="27">
        <v>0</v>
      </c>
      <c r="W367" s="22">
        <f t="shared" si="26"/>
        <v>3</v>
      </c>
      <c r="X367" s="27">
        <v>3</v>
      </c>
      <c r="Y367" s="26"/>
      <c r="Z367" s="26"/>
      <c r="AA367" s="40">
        <v>44739</v>
      </c>
      <c r="AB367" s="34"/>
      <c r="AC367" s="34"/>
      <c r="AD367" s="25" t="s">
        <v>8</v>
      </c>
    </row>
    <row r="368" spans="1:30" ht="31.5" hidden="1" x14ac:dyDescent="0.25">
      <c r="A368" t="s">
        <v>2516</v>
      </c>
      <c r="B368" t="s">
        <v>2128</v>
      </c>
      <c r="C368" s="17">
        <f>+SUBTOTAL(3,$F$8:F368)</f>
        <v>45</v>
      </c>
      <c r="D368" s="24" t="s">
        <v>174</v>
      </c>
      <c r="E368" s="25" t="s">
        <v>182</v>
      </c>
      <c r="F368" s="52" t="s">
        <v>722</v>
      </c>
      <c r="G368" s="23" t="s">
        <v>248</v>
      </c>
      <c r="H368" s="19" t="str">
        <f t="shared" si="24"/>
        <v>"Муқаддас замин сарвари"ФХ Замонавий узумчиликни ташкил этиш</v>
      </c>
      <c r="I368" s="23"/>
      <c r="J368" s="25" t="s">
        <v>23</v>
      </c>
      <c r="K368" s="25" t="s">
        <v>110</v>
      </c>
      <c r="L368" s="18"/>
      <c r="M368" s="18"/>
      <c r="N368" s="20"/>
      <c r="O368" s="20"/>
      <c r="P368" s="20"/>
      <c r="Q368" s="20"/>
      <c r="R368" s="21">
        <f t="shared" si="25"/>
        <v>450</v>
      </c>
      <c r="S368" s="27">
        <v>450</v>
      </c>
      <c r="T368" s="27">
        <v>0</v>
      </c>
      <c r="U368" s="27">
        <v>0</v>
      </c>
      <c r="V368" s="27">
        <v>0</v>
      </c>
      <c r="W368" s="22">
        <f t="shared" si="26"/>
        <v>3</v>
      </c>
      <c r="X368" s="27">
        <v>3</v>
      </c>
      <c r="Y368" s="26"/>
      <c r="Z368" s="26"/>
      <c r="AA368" s="40">
        <v>44739</v>
      </c>
      <c r="AB368" s="34"/>
      <c r="AC368" s="34"/>
      <c r="AD368" s="25" t="s">
        <v>8</v>
      </c>
    </row>
    <row r="369" spans="1:30" ht="31.5" hidden="1" x14ac:dyDescent="0.25">
      <c r="A369" t="s">
        <v>2517</v>
      </c>
      <c r="B369" t="s">
        <v>2128</v>
      </c>
      <c r="C369" s="17">
        <f>+SUBTOTAL(3,$F$8:F369)</f>
        <v>45</v>
      </c>
      <c r="D369" s="24" t="s">
        <v>174</v>
      </c>
      <c r="E369" s="25" t="s">
        <v>182</v>
      </c>
      <c r="F369" s="52" t="s">
        <v>723</v>
      </c>
      <c r="G369" s="23" t="s">
        <v>248</v>
      </c>
      <c r="H369" s="19" t="str">
        <f t="shared" si="24"/>
        <v>"Некбой Элшод"ФХ Замонавий узумчиликни ташкил этиш</v>
      </c>
      <c r="I369" s="23"/>
      <c r="J369" s="25" t="s">
        <v>23</v>
      </c>
      <c r="K369" s="25" t="s">
        <v>110</v>
      </c>
      <c r="L369" s="18"/>
      <c r="M369" s="18"/>
      <c r="N369" s="20"/>
      <c r="O369" s="20"/>
      <c r="P369" s="20"/>
      <c r="Q369" s="20"/>
      <c r="R369" s="21">
        <f t="shared" si="25"/>
        <v>450</v>
      </c>
      <c r="S369" s="27">
        <v>450</v>
      </c>
      <c r="T369" s="27">
        <v>0</v>
      </c>
      <c r="U369" s="27">
        <v>0</v>
      </c>
      <c r="V369" s="27">
        <v>0</v>
      </c>
      <c r="W369" s="22">
        <f t="shared" si="26"/>
        <v>3</v>
      </c>
      <c r="X369" s="27">
        <v>3</v>
      </c>
      <c r="Y369" s="26">
        <v>0</v>
      </c>
      <c r="Z369" s="26">
        <v>0</v>
      </c>
      <c r="AA369" s="40">
        <v>44879</v>
      </c>
      <c r="AB369" s="34"/>
      <c r="AC369" s="34"/>
      <c r="AD369" s="25" t="s">
        <v>8</v>
      </c>
    </row>
    <row r="370" spans="1:30" ht="31.5" hidden="1" x14ac:dyDescent="0.25">
      <c r="A370" t="s">
        <v>2518</v>
      </c>
      <c r="B370" t="s">
        <v>2128</v>
      </c>
      <c r="C370" s="17">
        <f>+SUBTOTAL(3,$F$8:F370)</f>
        <v>45</v>
      </c>
      <c r="D370" s="24" t="s">
        <v>174</v>
      </c>
      <c r="E370" s="25" t="s">
        <v>182</v>
      </c>
      <c r="F370" s="52" t="s">
        <v>709</v>
      </c>
      <c r="G370" s="23" t="s">
        <v>248</v>
      </c>
      <c r="H370" s="19" t="str">
        <f t="shared" si="24"/>
        <v>"Ниҳол майсазори"МЧЖ Замонавий узумчиликни ташкил этиш</v>
      </c>
      <c r="I370" s="23"/>
      <c r="J370" s="25" t="s">
        <v>23</v>
      </c>
      <c r="K370" s="25" t="s">
        <v>110</v>
      </c>
      <c r="L370" s="18"/>
      <c r="M370" s="18"/>
      <c r="N370" s="20"/>
      <c r="O370" s="20"/>
      <c r="P370" s="20"/>
      <c r="Q370" s="20"/>
      <c r="R370" s="21">
        <f t="shared" si="25"/>
        <v>1600</v>
      </c>
      <c r="S370" s="27">
        <v>1260</v>
      </c>
      <c r="T370" s="54">
        <v>340</v>
      </c>
      <c r="U370" s="27">
        <v>0</v>
      </c>
      <c r="V370" s="27">
        <v>0</v>
      </c>
      <c r="W370" s="55">
        <v>4</v>
      </c>
      <c r="X370" s="27">
        <v>4</v>
      </c>
      <c r="Y370" s="26">
        <v>4</v>
      </c>
      <c r="Z370" s="26"/>
      <c r="AA370" s="40">
        <v>44750</v>
      </c>
      <c r="AB370" s="34"/>
      <c r="AC370" s="34"/>
      <c r="AD370" s="25" t="s">
        <v>21</v>
      </c>
    </row>
    <row r="371" spans="1:30" ht="31.5" hidden="1" x14ac:dyDescent="0.25">
      <c r="A371" t="s">
        <v>2519</v>
      </c>
      <c r="B371" t="s">
        <v>2128</v>
      </c>
      <c r="C371" s="17">
        <f>+SUBTOTAL(3,$F$8:F371)</f>
        <v>45</v>
      </c>
      <c r="D371" s="24" t="s">
        <v>174</v>
      </c>
      <c r="E371" s="25" t="s">
        <v>182</v>
      </c>
      <c r="F371" s="52" t="s">
        <v>748</v>
      </c>
      <c r="G371" s="23" t="s">
        <v>248</v>
      </c>
      <c r="H371" s="19" t="str">
        <f t="shared" si="24"/>
        <v>"Нурли замин қут барака"ФХ Замонавий узумчиликни ташкил этиш</v>
      </c>
      <c r="I371" s="23"/>
      <c r="J371" s="25" t="s">
        <v>23</v>
      </c>
      <c r="K371" s="25" t="s">
        <v>110</v>
      </c>
      <c r="L371" s="18"/>
      <c r="M371" s="18"/>
      <c r="N371" s="20"/>
      <c r="O371" s="20"/>
      <c r="P371" s="20"/>
      <c r="Q371" s="20"/>
      <c r="R371" s="21">
        <f t="shared" si="25"/>
        <v>450</v>
      </c>
      <c r="S371" s="27">
        <v>450</v>
      </c>
      <c r="T371" s="27">
        <v>0</v>
      </c>
      <c r="U371" s="27">
        <v>0</v>
      </c>
      <c r="V371" s="27">
        <v>0</v>
      </c>
      <c r="W371" s="22">
        <f t="shared" ref="W371:W402" si="27">+X371+Y371+Z371</f>
        <v>4</v>
      </c>
      <c r="X371" s="27">
        <v>3</v>
      </c>
      <c r="Y371" s="26">
        <v>1</v>
      </c>
      <c r="Z371" s="26"/>
      <c r="AA371" s="40">
        <v>44739</v>
      </c>
      <c r="AB371" s="34"/>
      <c r="AC371" s="34"/>
      <c r="AD371" s="25" t="s">
        <v>8</v>
      </c>
    </row>
    <row r="372" spans="1:30" ht="31.5" hidden="1" x14ac:dyDescent="0.25">
      <c r="A372" t="s">
        <v>2520</v>
      </c>
      <c r="B372" t="s">
        <v>2128</v>
      </c>
      <c r="C372" s="17">
        <f>+SUBTOTAL(3,$F$8:F372)</f>
        <v>45</v>
      </c>
      <c r="D372" s="24" t="s">
        <v>174</v>
      </c>
      <c r="E372" s="25" t="s">
        <v>182</v>
      </c>
      <c r="F372" s="52" t="s">
        <v>764</v>
      </c>
      <c r="G372" s="23" t="s">
        <v>248</v>
      </c>
      <c r="H372" s="19" t="str">
        <f t="shared" si="24"/>
        <v>"Ободсой тонги"ФХ Замонавий узумчиликни ташкил этиш</v>
      </c>
      <c r="I372" s="23"/>
      <c r="J372" s="25" t="s">
        <v>23</v>
      </c>
      <c r="K372" s="25" t="s">
        <v>110</v>
      </c>
      <c r="L372" s="18"/>
      <c r="M372" s="18"/>
      <c r="N372" s="20"/>
      <c r="O372" s="20"/>
      <c r="P372" s="20"/>
      <c r="Q372" s="20"/>
      <c r="R372" s="21">
        <f t="shared" si="25"/>
        <v>225</v>
      </c>
      <c r="S372" s="27">
        <v>225</v>
      </c>
      <c r="T372" s="27">
        <v>0</v>
      </c>
      <c r="U372" s="27">
        <v>0</v>
      </c>
      <c r="V372" s="27">
        <v>0</v>
      </c>
      <c r="W372" s="22">
        <f t="shared" si="27"/>
        <v>2</v>
      </c>
      <c r="X372" s="27">
        <v>2</v>
      </c>
      <c r="Y372" s="26">
        <v>0</v>
      </c>
      <c r="Z372" s="26">
        <v>0</v>
      </c>
      <c r="AA372" s="40">
        <v>44895</v>
      </c>
      <c r="AB372" s="34"/>
      <c r="AC372" s="34"/>
      <c r="AD372" s="25" t="s">
        <v>8</v>
      </c>
    </row>
    <row r="373" spans="1:30" ht="31.5" hidden="1" x14ac:dyDescent="0.25">
      <c r="A373" t="s">
        <v>2521</v>
      </c>
      <c r="B373" t="s">
        <v>2128</v>
      </c>
      <c r="C373" s="17">
        <f>+SUBTOTAL(3,$F$8:F373)</f>
        <v>45</v>
      </c>
      <c r="D373" s="24" t="s">
        <v>174</v>
      </c>
      <c r="E373" s="25" t="s">
        <v>182</v>
      </c>
      <c r="F373" s="52" t="s">
        <v>714</v>
      </c>
      <c r="G373" s="23" t="s">
        <v>248</v>
      </c>
      <c r="H373" s="19" t="str">
        <f t="shared" si="24"/>
        <v>"Оқтепа унумдор замини"ФХ Замонавий узумчиликни ташкил этиш</v>
      </c>
      <c r="I373" s="23"/>
      <c r="J373" s="25" t="s">
        <v>23</v>
      </c>
      <c r="K373" s="25" t="s">
        <v>110</v>
      </c>
      <c r="L373" s="18"/>
      <c r="M373" s="18"/>
      <c r="N373" s="20"/>
      <c r="O373" s="20"/>
      <c r="P373" s="20"/>
      <c r="Q373" s="20"/>
      <c r="R373" s="21">
        <f t="shared" si="25"/>
        <v>700</v>
      </c>
      <c r="S373" s="27">
        <v>200</v>
      </c>
      <c r="T373" s="27">
        <v>500</v>
      </c>
      <c r="U373" s="27">
        <v>0</v>
      </c>
      <c r="V373" s="27">
        <v>0</v>
      </c>
      <c r="W373" s="22">
        <f t="shared" si="27"/>
        <v>3</v>
      </c>
      <c r="X373" s="27">
        <v>3</v>
      </c>
      <c r="Y373" s="26"/>
      <c r="Z373" s="26"/>
      <c r="AA373" s="40">
        <v>44738</v>
      </c>
      <c r="AB373" s="34"/>
      <c r="AC373" s="34"/>
      <c r="AD373" s="25" t="s">
        <v>21</v>
      </c>
    </row>
    <row r="374" spans="1:30" ht="47.25" hidden="1" x14ac:dyDescent="0.25">
      <c r="A374" t="s">
        <v>2522</v>
      </c>
      <c r="B374" t="s">
        <v>2128</v>
      </c>
      <c r="C374" s="17">
        <f>+SUBTOTAL(3,$F$8:F374)</f>
        <v>45</v>
      </c>
      <c r="D374" s="24" t="s">
        <v>174</v>
      </c>
      <c r="E374" s="25" t="s">
        <v>182</v>
      </c>
      <c r="F374" s="52" t="s">
        <v>710</v>
      </c>
      <c r="G374" s="23" t="s">
        <v>250</v>
      </c>
      <c r="H374" s="19" t="str">
        <f t="shared" si="24"/>
        <v xml:space="preserve">"Оқтепа ўсимликлар назорат клиникаси"МЧЖ Автомобилларга техник хизмат ҳамда маиший хизмат  кўрсатишни ташкил этиш </v>
      </c>
      <c r="I374" s="23"/>
      <c r="J374" s="25" t="s">
        <v>24</v>
      </c>
      <c r="K374" s="25" t="s">
        <v>525</v>
      </c>
      <c r="L374" s="18"/>
      <c r="M374" s="18"/>
      <c r="N374" s="20"/>
      <c r="O374" s="20"/>
      <c r="P374" s="20"/>
      <c r="Q374" s="20"/>
      <c r="R374" s="21">
        <f t="shared" si="25"/>
        <v>1400</v>
      </c>
      <c r="S374" s="27">
        <v>1000</v>
      </c>
      <c r="T374" s="27">
        <v>400</v>
      </c>
      <c r="U374" s="27">
        <v>0</v>
      </c>
      <c r="V374" s="27">
        <v>0</v>
      </c>
      <c r="W374" s="22">
        <f t="shared" si="27"/>
        <v>4</v>
      </c>
      <c r="X374" s="27">
        <v>4</v>
      </c>
      <c r="Y374" s="26"/>
      <c r="Z374" s="26"/>
      <c r="AA374" s="40">
        <v>44634</v>
      </c>
      <c r="AB374" s="34"/>
      <c r="AC374" s="34"/>
      <c r="AD374" s="25" t="s">
        <v>554</v>
      </c>
    </row>
    <row r="375" spans="1:30" ht="31.5" hidden="1" x14ac:dyDescent="0.25">
      <c r="A375" t="s">
        <v>2523</v>
      </c>
      <c r="B375" t="s">
        <v>2128</v>
      </c>
      <c r="C375" s="17">
        <f>+SUBTOTAL(3,$F$8:F375)</f>
        <v>45</v>
      </c>
      <c r="D375" s="24" t="s">
        <v>174</v>
      </c>
      <c r="E375" s="25" t="s">
        <v>182</v>
      </c>
      <c r="F375" s="52" t="s">
        <v>766</v>
      </c>
      <c r="G375" s="23" t="s">
        <v>248</v>
      </c>
      <c r="H375" s="19" t="str">
        <f t="shared" si="24"/>
        <v>"Олтинсой Ободсой"ФХ Замонавий узумчиликни ташкил этиш</v>
      </c>
      <c r="I375" s="23"/>
      <c r="J375" s="25" t="s">
        <v>23</v>
      </c>
      <c r="K375" s="25" t="s">
        <v>110</v>
      </c>
      <c r="L375" s="18"/>
      <c r="M375" s="18"/>
      <c r="N375" s="20"/>
      <c r="O375" s="20"/>
      <c r="P375" s="20"/>
      <c r="Q375" s="20"/>
      <c r="R375" s="21">
        <f t="shared" si="25"/>
        <v>135</v>
      </c>
      <c r="S375" s="27">
        <v>135</v>
      </c>
      <c r="T375" s="27">
        <v>0</v>
      </c>
      <c r="U375" s="27">
        <v>0</v>
      </c>
      <c r="V375" s="27">
        <v>0</v>
      </c>
      <c r="W375" s="22">
        <f t="shared" si="27"/>
        <v>2</v>
      </c>
      <c r="X375" s="27">
        <v>2</v>
      </c>
      <c r="Y375" s="26"/>
      <c r="Z375" s="26"/>
      <c r="AA375" s="40">
        <v>44739</v>
      </c>
      <c r="AB375" s="34"/>
      <c r="AC375" s="34"/>
      <c r="AD375" s="25" t="s">
        <v>8</v>
      </c>
    </row>
    <row r="376" spans="1:30" ht="31.5" hidden="1" x14ac:dyDescent="0.25">
      <c r="A376" t="s">
        <v>2524</v>
      </c>
      <c r="B376" t="s">
        <v>2128</v>
      </c>
      <c r="C376" s="17">
        <f>+SUBTOTAL(3,$F$8:F376)</f>
        <v>45</v>
      </c>
      <c r="D376" s="24" t="s">
        <v>174</v>
      </c>
      <c r="E376" s="25" t="s">
        <v>182</v>
      </c>
      <c r="F376" s="52" t="s">
        <v>703</v>
      </c>
      <c r="G376" s="23" t="s">
        <v>248</v>
      </c>
      <c r="H376" s="19" t="str">
        <f t="shared" si="24"/>
        <v>"Солохиддин Бойлатович"ФХ Замонавий узумчиликни ташкил этиш</v>
      </c>
      <c r="I376" s="23"/>
      <c r="J376" s="25" t="s">
        <v>23</v>
      </c>
      <c r="K376" s="25" t="s">
        <v>110</v>
      </c>
      <c r="L376" s="18"/>
      <c r="M376" s="18"/>
      <c r="N376" s="20"/>
      <c r="O376" s="20"/>
      <c r="P376" s="20"/>
      <c r="Q376" s="20"/>
      <c r="R376" s="21">
        <f t="shared" si="25"/>
        <v>900</v>
      </c>
      <c r="S376" s="27">
        <v>900</v>
      </c>
      <c r="T376" s="27">
        <v>0</v>
      </c>
      <c r="U376" s="27">
        <v>0</v>
      </c>
      <c r="V376" s="27">
        <v>0</v>
      </c>
      <c r="W376" s="22">
        <f t="shared" si="27"/>
        <v>6</v>
      </c>
      <c r="X376" s="27">
        <v>6</v>
      </c>
      <c r="Y376" s="26"/>
      <c r="Z376" s="26"/>
      <c r="AA376" s="40">
        <v>44739</v>
      </c>
      <c r="AB376" s="34"/>
      <c r="AC376" s="34"/>
      <c r="AD376" s="25" t="s">
        <v>8</v>
      </c>
    </row>
    <row r="377" spans="1:30" ht="31.5" hidden="1" x14ac:dyDescent="0.25">
      <c r="A377" t="s">
        <v>2525</v>
      </c>
      <c r="B377" t="s">
        <v>2128</v>
      </c>
      <c r="C377" s="17">
        <f>+SUBTOTAL(3,$F$8:F377)</f>
        <v>45</v>
      </c>
      <c r="D377" s="24" t="s">
        <v>174</v>
      </c>
      <c r="E377" s="25" t="s">
        <v>182</v>
      </c>
      <c r="F377" s="52" t="s">
        <v>705</v>
      </c>
      <c r="G377" s="23" t="s">
        <v>248</v>
      </c>
      <c r="H377" s="19" t="str">
        <f t="shared" si="24"/>
        <v>"Сўлим боғ саховати"ФХ Замонавий узумчиликни ташкил этиш</v>
      </c>
      <c r="I377" s="23"/>
      <c r="J377" s="25" t="s">
        <v>23</v>
      </c>
      <c r="K377" s="25" t="s">
        <v>110</v>
      </c>
      <c r="L377" s="18"/>
      <c r="M377" s="18"/>
      <c r="N377" s="20"/>
      <c r="O377" s="20"/>
      <c r="P377" s="20"/>
      <c r="Q377" s="20"/>
      <c r="R377" s="21">
        <f t="shared" si="25"/>
        <v>680</v>
      </c>
      <c r="S377" s="27">
        <v>680</v>
      </c>
      <c r="T377" s="27">
        <v>0</v>
      </c>
      <c r="U377" s="27">
        <v>0</v>
      </c>
      <c r="V377" s="27">
        <v>0</v>
      </c>
      <c r="W377" s="22">
        <f t="shared" si="27"/>
        <v>6</v>
      </c>
      <c r="X377" s="27">
        <v>6</v>
      </c>
      <c r="Y377" s="26">
        <v>0</v>
      </c>
      <c r="Z377" s="26">
        <v>0</v>
      </c>
      <c r="AA377" s="40">
        <v>44872</v>
      </c>
      <c r="AB377" s="34"/>
      <c r="AC377" s="34"/>
      <c r="AD377" s="25" t="s">
        <v>8</v>
      </c>
    </row>
    <row r="378" spans="1:30" ht="31.5" hidden="1" x14ac:dyDescent="0.25">
      <c r="A378" t="s">
        <v>2526</v>
      </c>
      <c r="B378" t="s">
        <v>2128</v>
      </c>
      <c r="C378" s="17">
        <f>+SUBTOTAL(3,$F$8:F378)</f>
        <v>45</v>
      </c>
      <c r="D378" s="24" t="s">
        <v>174</v>
      </c>
      <c r="E378" s="25" t="s">
        <v>182</v>
      </c>
      <c r="F378" s="52" t="s">
        <v>708</v>
      </c>
      <c r="G378" s="23" t="s">
        <v>248</v>
      </c>
      <c r="H378" s="19" t="str">
        <f t="shared" si="24"/>
        <v>"Темирқўрғон" ФХ Замонавий узумчиликни ташкил этиш</v>
      </c>
      <c r="I378" s="23"/>
      <c r="J378" s="25" t="s">
        <v>23</v>
      </c>
      <c r="K378" s="25" t="s">
        <v>110</v>
      </c>
      <c r="L378" s="18"/>
      <c r="M378" s="18"/>
      <c r="N378" s="20"/>
      <c r="O378" s="20"/>
      <c r="P378" s="20"/>
      <c r="Q378" s="20"/>
      <c r="R378" s="21">
        <f t="shared" si="25"/>
        <v>450</v>
      </c>
      <c r="S378" s="27">
        <v>450</v>
      </c>
      <c r="T378" s="27">
        <v>0</v>
      </c>
      <c r="U378" s="27">
        <v>0</v>
      </c>
      <c r="V378" s="27">
        <v>0</v>
      </c>
      <c r="W378" s="22">
        <f t="shared" si="27"/>
        <v>3</v>
      </c>
      <c r="X378" s="27">
        <v>3</v>
      </c>
      <c r="Y378" s="26"/>
      <c r="Z378" s="26"/>
      <c r="AA378" s="40">
        <v>44739</v>
      </c>
      <c r="AB378" s="34"/>
      <c r="AC378" s="34"/>
      <c r="AD378" s="25" t="s">
        <v>8</v>
      </c>
    </row>
    <row r="379" spans="1:30" ht="31.5" hidden="1" x14ac:dyDescent="0.25">
      <c r="A379" t="s">
        <v>2527</v>
      </c>
      <c r="B379" t="s">
        <v>2128</v>
      </c>
      <c r="C379" s="17">
        <f>+SUBTOTAL(3,$F$8:F379)</f>
        <v>45</v>
      </c>
      <c r="D379" s="24" t="s">
        <v>174</v>
      </c>
      <c r="E379" s="25" t="s">
        <v>182</v>
      </c>
      <c r="F379" s="52" t="s">
        <v>711</v>
      </c>
      <c r="G379" s="23" t="s">
        <v>252</v>
      </c>
      <c r="H379" s="19" t="str">
        <f t="shared" si="24"/>
        <v>"Тиб олами"МЧЖ Тиббий клиника ташкил қилиш</v>
      </c>
      <c r="I379" s="23"/>
      <c r="J379" s="25" t="s">
        <v>24</v>
      </c>
      <c r="K379" s="25" t="s">
        <v>116</v>
      </c>
      <c r="L379" s="18"/>
      <c r="M379" s="18"/>
      <c r="N379" s="20"/>
      <c r="O379" s="20"/>
      <c r="P379" s="20"/>
      <c r="Q379" s="20"/>
      <c r="R379" s="21">
        <f t="shared" si="25"/>
        <v>450</v>
      </c>
      <c r="S379" s="27">
        <v>200</v>
      </c>
      <c r="T379" s="27">
        <v>250</v>
      </c>
      <c r="U379" s="27">
        <v>0</v>
      </c>
      <c r="V379" s="27">
        <v>0</v>
      </c>
      <c r="W379" s="22">
        <f t="shared" si="27"/>
        <v>4</v>
      </c>
      <c r="X379" s="27">
        <v>4</v>
      </c>
      <c r="Y379" s="26"/>
      <c r="Z379" s="26"/>
      <c r="AA379" s="40">
        <v>44644</v>
      </c>
      <c r="AB379" s="34"/>
      <c r="AC379" s="34"/>
      <c r="AD379" s="25" t="s">
        <v>21</v>
      </c>
    </row>
    <row r="380" spans="1:30" ht="31.5" hidden="1" x14ac:dyDescent="0.25">
      <c r="A380" t="s">
        <v>2528</v>
      </c>
      <c r="B380" t="s">
        <v>2128</v>
      </c>
      <c r="C380" s="17">
        <f>+SUBTOTAL(3,$F$8:F380)</f>
        <v>45</v>
      </c>
      <c r="D380" s="24" t="s">
        <v>174</v>
      </c>
      <c r="E380" s="25" t="s">
        <v>182</v>
      </c>
      <c r="F380" s="52" t="s">
        <v>741</v>
      </c>
      <c r="G380" s="23" t="s">
        <v>248</v>
      </c>
      <c r="H380" s="19" t="str">
        <f t="shared" si="24"/>
        <v>"Тикгаза"ФХ Замонавий узумчиликни ташкил этиш</v>
      </c>
      <c r="I380" s="23"/>
      <c r="J380" s="25" t="s">
        <v>23</v>
      </c>
      <c r="K380" s="25" t="s">
        <v>110</v>
      </c>
      <c r="L380" s="18"/>
      <c r="M380" s="18"/>
      <c r="N380" s="20"/>
      <c r="O380" s="20"/>
      <c r="P380" s="20"/>
      <c r="Q380" s="20"/>
      <c r="R380" s="21">
        <f t="shared" si="25"/>
        <v>450</v>
      </c>
      <c r="S380" s="27">
        <v>450</v>
      </c>
      <c r="T380" s="27">
        <v>0</v>
      </c>
      <c r="U380" s="27">
        <v>0</v>
      </c>
      <c r="V380" s="27">
        <v>0</v>
      </c>
      <c r="W380" s="22">
        <f t="shared" si="27"/>
        <v>3</v>
      </c>
      <c r="X380" s="27">
        <v>3</v>
      </c>
      <c r="Y380" s="26"/>
      <c r="Z380" s="26"/>
      <c r="AA380" s="40">
        <v>44739</v>
      </c>
      <c r="AB380" s="34"/>
      <c r="AC380" s="34"/>
      <c r="AD380" s="25" t="s">
        <v>8</v>
      </c>
    </row>
    <row r="381" spans="1:30" ht="31.5" hidden="1" x14ac:dyDescent="0.25">
      <c r="A381" t="s">
        <v>2529</v>
      </c>
      <c r="B381" t="s">
        <v>2128</v>
      </c>
      <c r="C381" s="17">
        <f>+SUBTOTAL(3,$F$8:F381)</f>
        <v>45</v>
      </c>
      <c r="D381" s="24" t="s">
        <v>174</v>
      </c>
      <c r="E381" s="25" t="s">
        <v>182</v>
      </c>
      <c r="F381" s="52" t="s">
        <v>701</v>
      </c>
      <c r="G381" s="23" t="s">
        <v>248</v>
      </c>
      <c r="H381" s="19" t="str">
        <f t="shared" si="24"/>
        <v>"Тоти Ғаллазори"ФХ Замонавий узумчиликни ташкил этиш</v>
      </c>
      <c r="I381" s="23"/>
      <c r="J381" s="25" t="s">
        <v>23</v>
      </c>
      <c r="K381" s="25" t="s">
        <v>110</v>
      </c>
      <c r="L381" s="18"/>
      <c r="M381" s="18"/>
      <c r="N381" s="20"/>
      <c r="O381" s="20"/>
      <c r="P381" s="20"/>
      <c r="Q381" s="20"/>
      <c r="R381" s="21">
        <f t="shared" si="25"/>
        <v>900</v>
      </c>
      <c r="S381" s="27">
        <v>900</v>
      </c>
      <c r="T381" s="27">
        <v>0</v>
      </c>
      <c r="U381" s="27">
        <v>0</v>
      </c>
      <c r="V381" s="27">
        <v>0</v>
      </c>
      <c r="W381" s="22">
        <f t="shared" si="27"/>
        <v>6</v>
      </c>
      <c r="X381" s="27">
        <v>6</v>
      </c>
      <c r="Y381" s="26"/>
      <c r="Z381" s="26"/>
      <c r="AA381" s="40">
        <v>44739</v>
      </c>
      <c r="AB381" s="34"/>
      <c r="AC381" s="34"/>
      <c r="AD381" s="25" t="s">
        <v>8</v>
      </c>
    </row>
    <row r="382" spans="1:30" ht="31.5" hidden="1" x14ac:dyDescent="0.25">
      <c r="A382" t="s">
        <v>2530</v>
      </c>
      <c r="B382" t="s">
        <v>2128</v>
      </c>
      <c r="C382" s="17">
        <f>+SUBTOTAL(3,$F$8:F382)</f>
        <v>45</v>
      </c>
      <c r="D382" s="24" t="s">
        <v>174</v>
      </c>
      <c r="E382" s="25" t="s">
        <v>182</v>
      </c>
      <c r="F382" s="52" t="s">
        <v>696</v>
      </c>
      <c r="G382" s="23" t="s">
        <v>248</v>
      </c>
      <c r="H382" s="19" t="str">
        <f t="shared" si="24"/>
        <v>"Файзи бобо чорвалари"ФХ Замонавий узумчиликни ташкил этиш</v>
      </c>
      <c r="I382" s="23"/>
      <c r="J382" s="25" t="s">
        <v>23</v>
      </c>
      <c r="K382" s="25" t="s">
        <v>110</v>
      </c>
      <c r="L382" s="18"/>
      <c r="M382" s="18"/>
      <c r="N382" s="20"/>
      <c r="O382" s="20"/>
      <c r="P382" s="20"/>
      <c r="Q382" s="20"/>
      <c r="R382" s="21">
        <f t="shared" si="25"/>
        <v>1350</v>
      </c>
      <c r="S382" s="27">
        <v>1350</v>
      </c>
      <c r="T382" s="27">
        <v>0</v>
      </c>
      <c r="U382" s="27">
        <v>0</v>
      </c>
      <c r="V382" s="27">
        <v>0</v>
      </c>
      <c r="W382" s="22">
        <f t="shared" si="27"/>
        <v>9</v>
      </c>
      <c r="X382" s="27">
        <v>9</v>
      </c>
      <c r="Y382" s="26">
        <v>0</v>
      </c>
      <c r="Z382" s="26">
        <v>0</v>
      </c>
      <c r="AA382" s="40">
        <v>44872</v>
      </c>
      <c r="AB382" s="34"/>
      <c r="AC382" s="34"/>
      <c r="AD382" s="25" t="s">
        <v>8</v>
      </c>
    </row>
    <row r="383" spans="1:30" ht="31.5" hidden="1" x14ac:dyDescent="0.25">
      <c r="A383" t="s">
        <v>2531</v>
      </c>
      <c r="B383" t="s">
        <v>2128</v>
      </c>
      <c r="C383" s="17">
        <f>+SUBTOTAL(3,$F$8:F383)</f>
        <v>45</v>
      </c>
      <c r="D383" s="24" t="s">
        <v>174</v>
      </c>
      <c r="E383" s="25" t="s">
        <v>182</v>
      </c>
      <c r="F383" s="52" t="s">
        <v>691</v>
      </c>
      <c r="G383" s="23" t="s">
        <v>248</v>
      </c>
      <c r="H383" s="19" t="str">
        <f t="shared" si="24"/>
        <v>"Хожакбар окобир боғлари"ФХ Замонавий узумчиликни ташкил этиш</v>
      </c>
      <c r="I383" s="23"/>
      <c r="J383" s="25" t="s">
        <v>23</v>
      </c>
      <c r="K383" s="25" t="s">
        <v>110</v>
      </c>
      <c r="L383" s="18"/>
      <c r="M383" s="18"/>
      <c r="N383" s="20"/>
      <c r="O383" s="20"/>
      <c r="P383" s="20"/>
      <c r="Q383" s="20"/>
      <c r="R383" s="21">
        <f t="shared" si="25"/>
        <v>1350</v>
      </c>
      <c r="S383" s="27">
        <v>1350</v>
      </c>
      <c r="T383" s="27">
        <v>0</v>
      </c>
      <c r="U383" s="27">
        <v>0</v>
      </c>
      <c r="V383" s="27">
        <v>0</v>
      </c>
      <c r="W383" s="22">
        <f t="shared" si="27"/>
        <v>9</v>
      </c>
      <c r="X383" s="27">
        <v>9</v>
      </c>
      <c r="Y383" s="26"/>
      <c r="Z383" s="26"/>
      <c r="AA383" s="40">
        <v>44739</v>
      </c>
      <c r="AB383" s="34"/>
      <c r="AC383" s="34"/>
      <c r="AD383" s="25" t="s">
        <v>8</v>
      </c>
    </row>
    <row r="384" spans="1:30" ht="31.5" hidden="1" x14ac:dyDescent="0.25">
      <c r="A384" t="s">
        <v>2532</v>
      </c>
      <c r="B384" t="s">
        <v>2128</v>
      </c>
      <c r="C384" s="17">
        <f>+SUBTOTAL(3,$F$8:F384)</f>
        <v>45</v>
      </c>
      <c r="D384" s="24" t="s">
        <v>174</v>
      </c>
      <c r="E384" s="25" t="s">
        <v>182</v>
      </c>
      <c r="F384" s="52" t="s">
        <v>721</v>
      </c>
      <c r="G384" s="23" t="s">
        <v>248</v>
      </c>
      <c r="H384" s="19" t="str">
        <f t="shared" si="24"/>
        <v>"Хожиокбар узумлари"ФХ Замонавий узумчиликни ташкил этиш</v>
      </c>
      <c r="I384" s="23"/>
      <c r="J384" s="25" t="s">
        <v>23</v>
      </c>
      <c r="K384" s="25" t="s">
        <v>110</v>
      </c>
      <c r="L384" s="18"/>
      <c r="M384" s="18"/>
      <c r="N384" s="20"/>
      <c r="O384" s="20"/>
      <c r="P384" s="20"/>
      <c r="Q384" s="20"/>
      <c r="R384" s="21">
        <f t="shared" si="25"/>
        <v>450</v>
      </c>
      <c r="S384" s="27">
        <v>450</v>
      </c>
      <c r="T384" s="27">
        <v>0</v>
      </c>
      <c r="U384" s="27">
        <v>0</v>
      </c>
      <c r="V384" s="27">
        <v>0</v>
      </c>
      <c r="W384" s="22">
        <f t="shared" si="27"/>
        <v>3</v>
      </c>
      <c r="X384" s="27">
        <v>3</v>
      </c>
      <c r="Y384" s="26"/>
      <c r="Z384" s="26"/>
      <c r="AA384" s="40">
        <v>44739</v>
      </c>
      <c r="AB384" s="34"/>
      <c r="AC384" s="34"/>
      <c r="AD384" s="25" t="s">
        <v>8</v>
      </c>
    </row>
    <row r="385" spans="1:30" ht="31.5" hidden="1" x14ac:dyDescent="0.25">
      <c r="A385" t="s">
        <v>2533</v>
      </c>
      <c r="B385" t="s">
        <v>2128</v>
      </c>
      <c r="C385" s="17">
        <f>+SUBTOTAL(3,$F$8:F385)</f>
        <v>45</v>
      </c>
      <c r="D385" s="24" t="s">
        <v>174</v>
      </c>
      <c r="E385" s="25" t="s">
        <v>182</v>
      </c>
      <c r="F385" s="52" t="s">
        <v>719</v>
      </c>
      <c r="G385" s="23" t="s">
        <v>248</v>
      </c>
      <c r="H385" s="19" t="str">
        <f t="shared" si="24"/>
        <v>"Хулкар усанова"ФХ Замонавий узумчиликни ташкил этиш</v>
      </c>
      <c r="I385" s="23"/>
      <c r="J385" s="25" t="s">
        <v>23</v>
      </c>
      <c r="K385" s="25" t="s">
        <v>110</v>
      </c>
      <c r="L385" s="18"/>
      <c r="M385" s="18"/>
      <c r="N385" s="20"/>
      <c r="O385" s="20"/>
      <c r="P385" s="20"/>
      <c r="Q385" s="20"/>
      <c r="R385" s="21">
        <f t="shared" si="25"/>
        <v>450</v>
      </c>
      <c r="S385" s="27">
        <v>450</v>
      </c>
      <c r="T385" s="27">
        <v>0</v>
      </c>
      <c r="U385" s="27">
        <v>0</v>
      </c>
      <c r="V385" s="27">
        <v>0</v>
      </c>
      <c r="W385" s="22">
        <f t="shared" si="27"/>
        <v>3</v>
      </c>
      <c r="X385" s="27">
        <v>3</v>
      </c>
      <c r="Y385" s="26"/>
      <c r="Z385" s="26"/>
      <c r="AA385" s="40">
        <v>44739</v>
      </c>
      <c r="AB385" s="34"/>
      <c r="AC385" s="34"/>
      <c r="AD385" s="25" t="s">
        <v>8</v>
      </c>
    </row>
    <row r="386" spans="1:30" ht="31.5" hidden="1" x14ac:dyDescent="0.25">
      <c r="A386" t="s">
        <v>2534</v>
      </c>
      <c r="B386" t="s">
        <v>2128</v>
      </c>
      <c r="C386" s="17">
        <f>+SUBTOTAL(3,$F$8:F386)</f>
        <v>45</v>
      </c>
      <c r="D386" s="24" t="s">
        <v>174</v>
      </c>
      <c r="E386" s="25" t="s">
        <v>182</v>
      </c>
      <c r="F386" s="52" t="s">
        <v>718</v>
      </c>
      <c r="G386" s="23" t="s">
        <v>248</v>
      </c>
      <c r="H386" s="19" t="str">
        <f t="shared" si="24"/>
        <v>"Шамана қадирдонлари"ФХ Замонавий узумчиликни ташкил этиш</v>
      </c>
      <c r="I386" s="23"/>
      <c r="J386" s="25" t="s">
        <v>23</v>
      </c>
      <c r="K386" s="25" t="s">
        <v>110</v>
      </c>
      <c r="L386" s="18"/>
      <c r="M386" s="18"/>
      <c r="N386" s="20"/>
      <c r="O386" s="20"/>
      <c r="P386" s="20"/>
      <c r="Q386" s="20"/>
      <c r="R386" s="21">
        <f t="shared" si="25"/>
        <v>450</v>
      </c>
      <c r="S386" s="27">
        <v>450</v>
      </c>
      <c r="T386" s="27">
        <v>0</v>
      </c>
      <c r="U386" s="27">
        <v>0</v>
      </c>
      <c r="V386" s="27">
        <v>0</v>
      </c>
      <c r="W386" s="22">
        <f t="shared" si="27"/>
        <v>3</v>
      </c>
      <c r="X386" s="27">
        <v>3</v>
      </c>
      <c r="Y386" s="26"/>
      <c r="Z386" s="26"/>
      <c r="AA386" s="40">
        <v>44739</v>
      </c>
      <c r="AB386" s="34"/>
      <c r="AC386" s="34"/>
      <c r="AD386" s="25" t="s">
        <v>8</v>
      </c>
    </row>
    <row r="387" spans="1:30" ht="31.5" hidden="1" x14ac:dyDescent="0.25">
      <c r="A387" t="s">
        <v>2535</v>
      </c>
      <c r="B387" t="s">
        <v>2128</v>
      </c>
      <c r="C387" s="17">
        <f>+SUBTOTAL(3,$F$8:F387)</f>
        <v>45</v>
      </c>
      <c r="D387" s="24" t="s">
        <v>174</v>
      </c>
      <c r="E387" s="25" t="s">
        <v>182</v>
      </c>
      <c r="F387" s="52" t="s">
        <v>760</v>
      </c>
      <c r="G387" s="23" t="s">
        <v>248</v>
      </c>
      <c r="H387" s="19" t="str">
        <f t="shared" si="24"/>
        <v>"Эгамов Дилшод"ФХ Замонавий узумчиликни ташкил этиш</v>
      </c>
      <c r="I387" s="23"/>
      <c r="J387" s="25" t="s">
        <v>23</v>
      </c>
      <c r="K387" s="25" t="s">
        <v>110</v>
      </c>
      <c r="L387" s="18"/>
      <c r="M387" s="18"/>
      <c r="N387" s="20"/>
      <c r="O387" s="20"/>
      <c r="P387" s="20"/>
      <c r="Q387" s="20"/>
      <c r="R387" s="21">
        <f t="shared" si="25"/>
        <v>250</v>
      </c>
      <c r="S387" s="27">
        <v>250</v>
      </c>
      <c r="T387" s="27">
        <v>0</v>
      </c>
      <c r="U387" s="27">
        <v>0</v>
      </c>
      <c r="V387" s="27">
        <v>0</v>
      </c>
      <c r="W387" s="22">
        <f t="shared" si="27"/>
        <v>2</v>
      </c>
      <c r="X387" s="27">
        <v>2</v>
      </c>
      <c r="Y387" s="26"/>
      <c r="Z387" s="26"/>
      <c r="AA387" s="40">
        <v>44739</v>
      </c>
      <c r="AB387" s="34"/>
      <c r="AC387" s="34"/>
      <c r="AD387" s="25" t="s">
        <v>8</v>
      </c>
    </row>
    <row r="388" spans="1:30" ht="31.5" hidden="1" x14ac:dyDescent="0.25">
      <c r="A388" t="s">
        <v>2536</v>
      </c>
      <c r="B388" t="s">
        <v>2128</v>
      </c>
      <c r="C388" s="17">
        <f>+SUBTOTAL(3,$F$8:F388)</f>
        <v>45</v>
      </c>
      <c r="D388" s="24" t="s">
        <v>174</v>
      </c>
      <c r="E388" s="25" t="s">
        <v>182</v>
      </c>
      <c r="F388" s="52" t="s">
        <v>599</v>
      </c>
      <c r="G388" s="23" t="s">
        <v>248</v>
      </c>
      <c r="H388" s="19" t="str">
        <f t="shared" si="24"/>
        <v>"Эсанаксой"ФХ Замонавий узумчиликни ташкил этиш</v>
      </c>
      <c r="I388" s="23"/>
      <c r="J388" s="25" t="s">
        <v>23</v>
      </c>
      <c r="K388" s="25" t="s">
        <v>110</v>
      </c>
      <c r="L388" s="18"/>
      <c r="M388" s="18"/>
      <c r="N388" s="20"/>
      <c r="O388" s="20"/>
      <c r="P388" s="20"/>
      <c r="Q388" s="20"/>
      <c r="R388" s="21">
        <f t="shared" si="25"/>
        <v>270</v>
      </c>
      <c r="S388" s="27">
        <v>270</v>
      </c>
      <c r="T388" s="27">
        <v>0</v>
      </c>
      <c r="U388" s="27">
        <v>0</v>
      </c>
      <c r="V388" s="27">
        <v>0</v>
      </c>
      <c r="W388" s="22">
        <f t="shared" si="27"/>
        <v>2</v>
      </c>
      <c r="X388" s="27">
        <v>2</v>
      </c>
      <c r="Y388" s="26"/>
      <c r="Z388" s="26"/>
      <c r="AA388" s="40">
        <v>44739</v>
      </c>
      <c r="AB388" s="34"/>
      <c r="AC388" s="34"/>
      <c r="AD388" s="25" t="s">
        <v>8</v>
      </c>
    </row>
    <row r="389" spans="1:30" ht="31.5" hidden="1" x14ac:dyDescent="0.25">
      <c r="A389" t="s">
        <v>2537</v>
      </c>
      <c r="B389" t="s">
        <v>2128</v>
      </c>
      <c r="C389" s="17">
        <f>+SUBTOTAL(3,$F$8:F389)</f>
        <v>45</v>
      </c>
      <c r="D389" s="24" t="s">
        <v>174</v>
      </c>
      <c r="E389" s="25" t="s">
        <v>182</v>
      </c>
      <c r="F389" s="52" t="s">
        <v>763</v>
      </c>
      <c r="G389" s="23" t="s">
        <v>248</v>
      </c>
      <c r="H389" s="19" t="str">
        <f t="shared" si="24"/>
        <v>"Эшпўлат"ФХ Замонавий узумчиликни ташкил этиш</v>
      </c>
      <c r="I389" s="23"/>
      <c r="J389" s="25" t="s">
        <v>23</v>
      </c>
      <c r="K389" s="25" t="s">
        <v>110</v>
      </c>
      <c r="L389" s="18"/>
      <c r="M389" s="18"/>
      <c r="N389" s="20"/>
      <c r="O389" s="20"/>
      <c r="P389" s="20"/>
      <c r="Q389" s="20"/>
      <c r="R389" s="21">
        <f t="shared" si="25"/>
        <v>225</v>
      </c>
      <c r="S389" s="27">
        <v>225</v>
      </c>
      <c r="T389" s="27">
        <v>0</v>
      </c>
      <c r="U389" s="27">
        <v>0</v>
      </c>
      <c r="V389" s="27">
        <v>0</v>
      </c>
      <c r="W389" s="22">
        <f t="shared" si="27"/>
        <v>2</v>
      </c>
      <c r="X389" s="27">
        <v>2</v>
      </c>
      <c r="Y389" s="26"/>
      <c r="Z389" s="26"/>
      <c r="AA389" s="40">
        <v>44739</v>
      </c>
      <c r="AB389" s="34"/>
      <c r="AC389" s="34"/>
      <c r="AD389" s="25" t="s">
        <v>8</v>
      </c>
    </row>
    <row r="390" spans="1:30" ht="47.25" hidden="1" x14ac:dyDescent="0.25">
      <c r="A390" t="s">
        <v>2538</v>
      </c>
      <c r="B390" t="s">
        <v>2128</v>
      </c>
      <c r="C390" s="17">
        <f>+SUBTOTAL(3,$F$8:F390)</f>
        <v>45</v>
      </c>
      <c r="D390" s="24" t="s">
        <v>174</v>
      </c>
      <c r="E390" s="25" t="s">
        <v>182</v>
      </c>
      <c r="F390" s="52" t="s">
        <v>758</v>
      </c>
      <c r="G390" s="23" t="s">
        <v>263</v>
      </c>
      <c r="H390" s="19" t="str">
        <f t="shared" si="24"/>
        <v>"Юқори сарой авто"МЧЖ Автотеххизмат ташкил қилиш</v>
      </c>
      <c r="I390" s="23"/>
      <c r="J390" s="25" t="s">
        <v>24</v>
      </c>
      <c r="K390" s="25" t="s">
        <v>525</v>
      </c>
      <c r="L390" s="18"/>
      <c r="M390" s="18"/>
      <c r="N390" s="20"/>
      <c r="O390" s="20"/>
      <c r="P390" s="20"/>
      <c r="Q390" s="20"/>
      <c r="R390" s="21">
        <f t="shared" si="25"/>
        <v>450</v>
      </c>
      <c r="S390" s="27">
        <v>200</v>
      </c>
      <c r="T390" s="27">
        <v>250</v>
      </c>
      <c r="U390" s="27">
        <v>0</v>
      </c>
      <c r="V390" s="27">
        <v>0</v>
      </c>
      <c r="W390" s="22">
        <f t="shared" si="27"/>
        <v>2</v>
      </c>
      <c r="X390" s="27">
        <v>2</v>
      </c>
      <c r="Y390" s="26"/>
      <c r="Z390" s="26"/>
      <c r="AA390" s="40">
        <v>44650</v>
      </c>
      <c r="AB390" s="34"/>
      <c r="AC390" s="34"/>
      <c r="AD390" s="25" t="s">
        <v>21</v>
      </c>
    </row>
    <row r="391" spans="1:30" ht="31.5" hidden="1" x14ac:dyDescent="0.25">
      <c r="A391" t="s">
        <v>2539</v>
      </c>
      <c r="B391" t="s">
        <v>2128</v>
      </c>
      <c r="C391" s="17">
        <f>+SUBTOTAL(3,$F$8:F391)</f>
        <v>45</v>
      </c>
      <c r="D391" s="24" t="s">
        <v>174</v>
      </c>
      <c r="E391" s="25" t="s">
        <v>182</v>
      </c>
      <c r="F391" s="52" t="s">
        <v>246</v>
      </c>
      <c r="G391" s="23" t="s">
        <v>245</v>
      </c>
      <c r="H391" s="19" t="str">
        <f t="shared" si="24"/>
        <v>“GRANITE STONE TECHNOLOGY” МЧЖ Гранит тошини қазиб олиш ва қайта ишлаш</v>
      </c>
      <c r="I391" s="23"/>
      <c r="J391" s="25" t="s">
        <v>20</v>
      </c>
      <c r="K391" s="25" t="s">
        <v>527</v>
      </c>
      <c r="L391" s="18"/>
      <c r="M391" s="18"/>
      <c r="N391" s="20"/>
      <c r="O391" s="20"/>
      <c r="P391" s="20"/>
      <c r="Q391" s="20"/>
      <c r="R391" s="21">
        <f t="shared" si="25"/>
        <v>5500</v>
      </c>
      <c r="S391" s="27">
        <v>5500</v>
      </c>
      <c r="T391" s="27">
        <v>0</v>
      </c>
      <c r="U391" s="27">
        <v>0</v>
      </c>
      <c r="V391" s="27">
        <v>0</v>
      </c>
      <c r="W391" s="22">
        <f t="shared" si="27"/>
        <v>20</v>
      </c>
      <c r="X391" s="27">
        <v>20</v>
      </c>
      <c r="Y391" s="26"/>
      <c r="Z391" s="26"/>
      <c r="AA391" s="40">
        <v>44791</v>
      </c>
      <c r="AB391" s="34"/>
      <c r="AC391" s="34"/>
      <c r="AD391" s="25" t="s">
        <v>8</v>
      </c>
    </row>
    <row r="392" spans="1:30" ht="31.5" hidden="1" x14ac:dyDescent="0.25">
      <c r="A392" t="s">
        <v>2986</v>
      </c>
      <c r="B392" t="s">
        <v>1092</v>
      </c>
      <c r="C392" s="17">
        <f>+SUBTOTAL(3,$F$8:F392)</f>
        <v>45</v>
      </c>
      <c r="D392" s="24" t="s">
        <v>174</v>
      </c>
      <c r="E392" s="25" t="s">
        <v>182</v>
      </c>
      <c r="F392" s="52" t="s">
        <v>1248</v>
      </c>
      <c r="G392" s="23" t="s">
        <v>59</v>
      </c>
      <c r="H392" s="19" t="str">
        <f t="shared" ref="H392:H455" si="28">+CONCATENATE(F392," ",G392)</f>
        <v>ЯТТ Казаков Жахонгир Савдо дўкони ташкил этиш</v>
      </c>
      <c r="I392" s="23"/>
      <c r="J392" s="25" t="s">
        <v>24</v>
      </c>
      <c r="K392" s="25" t="s">
        <v>155</v>
      </c>
      <c r="L392" s="18"/>
      <c r="M392" s="18"/>
      <c r="N392" s="20"/>
      <c r="O392" s="20"/>
      <c r="P392" s="20"/>
      <c r="Q392" s="20"/>
      <c r="R392" s="21">
        <f t="shared" si="25"/>
        <v>300</v>
      </c>
      <c r="S392" s="27">
        <v>300</v>
      </c>
      <c r="T392" s="27"/>
      <c r="U392" s="27"/>
      <c r="V392" s="27"/>
      <c r="W392" s="22">
        <f t="shared" si="27"/>
        <v>1</v>
      </c>
      <c r="X392" s="27">
        <v>1</v>
      </c>
      <c r="Y392" s="26"/>
      <c r="Z392" s="26"/>
      <c r="AA392" s="40">
        <v>44682</v>
      </c>
      <c r="AB392" s="34"/>
      <c r="AC392" s="34" t="s">
        <v>3224</v>
      </c>
      <c r="AD392" s="25" t="s">
        <v>21</v>
      </c>
    </row>
    <row r="393" spans="1:30" ht="31.5" hidden="1" x14ac:dyDescent="0.25">
      <c r="A393" t="s">
        <v>2987</v>
      </c>
      <c r="B393" t="s">
        <v>1092</v>
      </c>
      <c r="C393" s="17">
        <f>+SUBTOTAL(3,$F$8:F393)</f>
        <v>45</v>
      </c>
      <c r="D393" s="24" t="s">
        <v>174</v>
      </c>
      <c r="E393" s="25" t="s">
        <v>182</v>
      </c>
      <c r="F393" s="52" t="s">
        <v>1249</v>
      </c>
      <c r="G393" s="23" t="s">
        <v>1250</v>
      </c>
      <c r="H393" s="19" t="str">
        <f t="shared" si="28"/>
        <v>"ELBEK OTA GOLD SENTER" oilaviy korxonasi Савдо дўкони ҳамда Автомойка  ташкил этиш</v>
      </c>
      <c r="I393" s="23"/>
      <c r="J393" s="25" t="s">
        <v>24</v>
      </c>
      <c r="K393" s="25" t="s">
        <v>155</v>
      </c>
      <c r="L393" s="18"/>
      <c r="M393" s="18"/>
      <c r="N393" s="20"/>
      <c r="O393" s="20"/>
      <c r="P393" s="20"/>
      <c r="Q393" s="20"/>
      <c r="R393" s="21">
        <f t="shared" si="25"/>
        <v>800</v>
      </c>
      <c r="S393" s="27">
        <v>800</v>
      </c>
      <c r="T393" s="27"/>
      <c r="U393" s="27"/>
      <c r="V393" s="27"/>
      <c r="W393" s="22">
        <f t="shared" si="27"/>
        <v>2</v>
      </c>
      <c r="X393" s="27">
        <v>2</v>
      </c>
      <c r="Y393" s="26"/>
      <c r="Z393" s="26"/>
      <c r="AA393" s="40">
        <v>44682</v>
      </c>
      <c r="AB393" s="34"/>
      <c r="AC393" s="34" t="s">
        <v>2276</v>
      </c>
      <c r="AD393" s="25" t="s">
        <v>21</v>
      </c>
    </row>
    <row r="394" spans="1:30" ht="31.5" hidden="1" x14ac:dyDescent="0.25">
      <c r="A394" t="s">
        <v>2988</v>
      </c>
      <c r="B394" t="s">
        <v>1092</v>
      </c>
      <c r="C394" s="17">
        <f>+SUBTOTAL(3,$F$8:F394)</f>
        <v>45</v>
      </c>
      <c r="D394" s="24" t="s">
        <v>174</v>
      </c>
      <c r="E394" s="25" t="s">
        <v>182</v>
      </c>
      <c r="F394" s="52" t="s">
        <v>1251</v>
      </c>
      <c r="G394" s="23" t="s">
        <v>59</v>
      </c>
      <c r="H394" s="19" t="str">
        <f t="shared" si="28"/>
        <v>ЯТТ Норкулов Алишер Савдо дўкони ташкил этиш</v>
      </c>
      <c r="I394" s="23"/>
      <c r="J394" s="25" t="s">
        <v>24</v>
      </c>
      <c r="K394" s="25" t="s">
        <v>155</v>
      </c>
      <c r="L394" s="18"/>
      <c r="M394" s="18"/>
      <c r="N394" s="20"/>
      <c r="O394" s="20"/>
      <c r="P394" s="20"/>
      <c r="Q394" s="20"/>
      <c r="R394" s="21">
        <f t="shared" si="25"/>
        <v>380</v>
      </c>
      <c r="S394" s="27">
        <v>380</v>
      </c>
      <c r="T394" s="27"/>
      <c r="U394" s="27"/>
      <c r="V394" s="27"/>
      <c r="W394" s="22">
        <f t="shared" si="27"/>
        <v>1</v>
      </c>
      <c r="X394" s="27">
        <v>1</v>
      </c>
      <c r="Y394" s="26"/>
      <c r="Z394" s="26"/>
      <c r="AA394" s="40">
        <v>44682</v>
      </c>
      <c r="AB394" s="34"/>
      <c r="AC394" s="34" t="s">
        <v>2273</v>
      </c>
      <c r="AD394" s="25" t="s">
        <v>28</v>
      </c>
    </row>
    <row r="395" spans="1:30" ht="31.5" hidden="1" x14ac:dyDescent="0.25">
      <c r="A395" t="s">
        <v>2989</v>
      </c>
      <c r="B395" t="s">
        <v>1092</v>
      </c>
      <c r="C395" s="17">
        <f>+SUBTOTAL(3,$F$8:F395)</f>
        <v>45</v>
      </c>
      <c r="D395" s="24" t="s">
        <v>174</v>
      </c>
      <c r="E395" s="25" t="s">
        <v>182</v>
      </c>
      <c r="F395" s="52" t="s">
        <v>1252</v>
      </c>
      <c r="G395" s="23" t="s">
        <v>1137</v>
      </c>
      <c r="H395" s="19" t="str">
        <f t="shared" si="28"/>
        <v>"PICHOT MINNI MARKET" oilaviy korxonasi Савдо дўкони ва мини стадион ташкил этиш</v>
      </c>
      <c r="I395" s="23"/>
      <c r="J395" s="25" t="s">
        <v>24</v>
      </c>
      <c r="K395" s="25" t="s">
        <v>155</v>
      </c>
      <c r="L395" s="18"/>
      <c r="M395" s="18"/>
      <c r="N395" s="20"/>
      <c r="O395" s="20"/>
      <c r="P395" s="20"/>
      <c r="Q395" s="20"/>
      <c r="R395" s="21">
        <f t="shared" si="25"/>
        <v>800</v>
      </c>
      <c r="S395" s="27">
        <v>800</v>
      </c>
      <c r="T395" s="27"/>
      <c r="U395" s="27"/>
      <c r="V395" s="27"/>
      <c r="W395" s="22">
        <f t="shared" si="27"/>
        <v>2</v>
      </c>
      <c r="X395" s="27">
        <v>2</v>
      </c>
      <c r="Y395" s="26"/>
      <c r="Z395" s="26"/>
      <c r="AA395" s="40">
        <v>44682</v>
      </c>
      <c r="AB395" s="34"/>
      <c r="AC395" s="34" t="s">
        <v>2272</v>
      </c>
      <c r="AD395" s="25" t="s">
        <v>28</v>
      </c>
    </row>
    <row r="396" spans="1:30" ht="31.5" hidden="1" x14ac:dyDescent="0.25">
      <c r="A396" t="s">
        <v>2990</v>
      </c>
      <c r="B396" t="s">
        <v>1092</v>
      </c>
      <c r="C396" s="17">
        <f>+SUBTOTAL(3,$F$8:F396)</f>
        <v>45</v>
      </c>
      <c r="D396" s="24" t="s">
        <v>174</v>
      </c>
      <c r="E396" s="25" t="s">
        <v>182</v>
      </c>
      <c r="F396" s="52" t="s">
        <v>1253</v>
      </c>
      <c r="G396" s="23" t="s">
        <v>59</v>
      </c>
      <c r="H396" s="19" t="str">
        <f t="shared" si="28"/>
        <v>ЯТТ Алимов Сафар Савдо дўкони ташкил этиш</v>
      </c>
      <c r="I396" s="23"/>
      <c r="J396" s="25" t="s">
        <v>24</v>
      </c>
      <c r="K396" s="25" t="s">
        <v>155</v>
      </c>
      <c r="L396" s="18"/>
      <c r="M396" s="18"/>
      <c r="N396" s="20"/>
      <c r="O396" s="20"/>
      <c r="P396" s="20"/>
      <c r="Q396" s="20"/>
      <c r="R396" s="21">
        <f t="shared" si="25"/>
        <v>360</v>
      </c>
      <c r="S396" s="27">
        <v>360</v>
      </c>
      <c r="T396" s="27"/>
      <c r="U396" s="27"/>
      <c r="V396" s="27"/>
      <c r="W396" s="22">
        <f t="shared" si="27"/>
        <v>1</v>
      </c>
      <c r="X396" s="27">
        <v>1</v>
      </c>
      <c r="Y396" s="26"/>
      <c r="Z396" s="26"/>
      <c r="AA396" s="40">
        <v>44682</v>
      </c>
      <c r="AB396" s="34"/>
      <c r="AC396" s="34" t="s">
        <v>2185</v>
      </c>
      <c r="AD396" s="25" t="s">
        <v>21</v>
      </c>
    </row>
    <row r="397" spans="1:30" ht="31.5" hidden="1" x14ac:dyDescent="0.25">
      <c r="A397" t="s">
        <v>2991</v>
      </c>
      <c r="B397" t="s">
        <v>1092</v>
      </c>
      <c r="C397" s="17">
        <f>+SUBTOTAL(3,$F$8:F397)</f>
        <v>45</v>
      </c>
      <c r="D397" s="24" t="s">
        <v>174</v>
      </c>
      <c r="E397" s="25" t="s">
        <v>182</v>
      </c>
      <c r="F397" s="52" t="s">
        <v>1254</v>
      </c>
      <c r="G397" s="23" t="s">
        <v>59</v>
      </c>
      <c r="H397" s="19" t="str">
        <f t="shared" si="28"/>
        <v>ЯТТ Сафаров Тоир Савдо дўкони ташкил этиш</v>
      </c>
      <c r="I397" s="23"/>
      <c r="J397" s="25" t="s">
        <v>24</v>
      </c>
      <c r="K397" s="25" t="s">
        <v>155</v>
      </c>
      <c r="L397" s="18"/>
      <c r="M397" s="18"/>
      <c r="N397" s="20"/>
      <c r="O397" s="20"/>
      <c r="P397" s="20"/>
      <c r="Q397" s="20"/>
      <c r="R397" s="21">
        <f t="shared" si="25"/>
        <v>500</v>
      </c>
      <c r="S397" s="27">
        <v>500</v>
      </c>
      <c r="T397" s="27"/>
      <c r="U397" s="27"/>
      <c r="V397" s="27"/>
      <c r="W397" s="22">
        <f t="shared" si="27"/>
        <v>1</v>
      </c>
      <c r="X397" s="27">
        <v>1</v>
      </c>
      <c r="Y397" s="26"/>
      <c r="Z397" s="26"/>
      <c r="AA397" s="40">
        <v>44682</v>
      </c>
      <c r="AB397" s="34"/>
      <c r="AC397" s="34" t="s">
        <v>2277</v>
      </c>
      <c r="AD397" s="25" t="s">
        <v>21</v>
      </c>
    </row>
    <row r="398" spans="1:30" ht="31.5" hidden="1" x14ac:dyDescent="0.25">
      <c r="A398" t="s">
        <v>2992</v>
      </c>
      <c r="B398" t="s">
        <v>1092</v>
      </c>
      <c r="C398" s="17">
        <f>+SUBTOTAL(3,$F$8:F398)</f>
        <v>45</v>
      </c>
      <c r="D398" s="24" t="s">
        <v>174</v>
      </c>
      <c r="E398" s="25" t="s">
        <v>182</v>
      </c>
      <c r="F398" s="52" t="s">
        <v>1255</v>
      </c>
      <c r="G398" s="23" t="s">
        <v>59</v>
      </c>
      <c r="H398" s="19" t="str">
        <f t="shared" si="28"/>
        <v>ЯТТ Нурмахаматов Камолиддин Савдо дўкони ташкил этиш</v>
      </c>
      <c r="I398" s="23"/>
      <c r="J398" s="25" t="s">
        <v>24</v>
      </c>
      <c r="K398" s="25" t="s">
        <v>155</v>
      </c>
      <c r="L398" s="18"/>
      <c r="M398" s="18"/>
      <c r="N398" s="20"/>
      <c r="O398" s="20"/>
      <c r="P398" s="20"/>
      <c r="Q398" s="20"/>
      <c r="R398" s="21">
        <f t="shared" si="25"/>
        <v>500</v>
      </c>
      <c r="S398" s="27">
        <v>500</v>
      </c>
      <c r="T398" s="27"/>
      <c r="U398" s="27"/>
      <c r="V398" s="27"/>
      <c r="W398" s="22">
        <f t="shared" si="27"/>
        <v>1</v>
      </c>
      <c r="X398" s="27">
        <v>1</v>
      </c>
      <c r="Y398" s="26"/>
      <c r="Z398" s="26"/>
      <c r="AA398" s="40">
        <v>44682</v>
      </c>
      <c r="AB398" s="34"/>
      <c r="AC398" s="34" t="s">
        <v>2191</v>
      </c>
      <c r="AD398" s="25" t="s">
        <v>28</v>
      </c>
    </row>
    <row r="399" spans="1:30" ht="31.5" hidden="1" x14ac:dyDescent="0.25">
      <c r="A399" t="s">
        <v>2993</v>
      </c>
      <c r="B399" t="s">
        <v>1092</v>
      </c>
      <c r="C399" s="17">
        <f>+SUBTOTAL(3,$F$8:F399)</f>
        <v>45</v>
      </c>
      <c r="D399" s="24" t="s">
        <v>174</v>
      </c>
      <c r="E399" s="25" t="s">
        <v>182</v>
      </c>
      <c r="F399" s="52" t="s">
        <v>1256</v>
      </c>
      <c r="G399" s="23" t="s">
        <v>59</v>
      </c>
      <c r="H399" s="19" t="str">
        <f t="shared" si="28"/>
        <v>ЯТТ Эрданова Зухра Савдо дўкони ташкил этиш</v>
      </c>
      <c r="I399" s="23"/>
      <c r="J399" s="25" t="s">
        <v>24</v>
      </c>
      <c r="K399" s="25" t="s">
        <v>155</v>
      </c>
      <c r="L399" s="18"/>
      <c r="M399" s="18"/>
      <c r="N399" s="20"/>
      <c r="O399" s="20"/>
      <c r="P399" s="20"/>
      <c r="Q399" s="20"/>
      <c r="R399" s="21">
        <f t="shared" si="25"/>
        <v>500</v>
      </c>
      <c r="S399" s="27">
        <v>500</v>
      </c>
      <c r="T399" s="27"/>
      <c r="U399" s="27"/>
      <c r="V399" s="27"/>
      <c r="W399" s="22">
        <f t="shared" si="27"/>
        <v>2</v>
      </c>
      <c r="X399" s="27">
        <v>2</v>
      </c>
      <c r="Y399" s="26"/>
      <c r="Z399" s="26"/>
      <c r="AA399" s="40">
        <v>44682</v>
      </c>
      <c r="AB399" s="34"/>
      <c r="AC399" s="34" t="s">
        <v>2269</v>
      </c>
      <c r="AD399" s="25" t="s">
        <v>6</v>
      </c>
    </row>
    <row r="400" spans="1:30" ht="31.5" hidden="1" x14ac:dyDescent="0.25">
      <c r="A400" t="s">
        <v>2994</v>
      </c>
      <c r="B400" t="s">
        <v>1092</v>
      </c>
      <c r="C400" s="17">
        <f>+SUBTOTAL(3,$F$8:F400)</f>
        <v>45</v>
      </c>
      <c r="D400" s="24" t="s">
        <v>174</v>
      </c>
      <c r="E400" s="25" t="s">
        <v>182</v>
      </c>
      <c r="F400" s="52" t="s">
        <v>1290</v>
      </c>
      <c r="G400" s="23" t="s">
        <v>73</v>
      </c>
      <c r="H400" s="19" t="str">
        <f t="shared" si="28"/>
        <v>"VERSAL TOJIKOVUL INVEST" МЧЖ Умумий овқатланиш шахобчасини ташкил этиш</v>
      </c>
      <c r="I400" s="23"/>
      <c r="J400" s="25" t="s">
        <v>24</v>
      </c>
      <c r="K400" s="25" t="s">
        <v>111</v>
      </c>
      <c r="L400" s="18"/>
      <c r="M400" s="18"/>
      <c r="N400" s="20"/>
      <c r="O400" s="20"/>
      <c r="P400" s="20"/>
      <c r="Q400" s="20"/>
      <c r="R400" s="21">
        <f t="shared" si="25"/>
        <v>400</v>
      </c>
      <c r="S400" s="27">
        <v>400</v>
      </c>
      <c r="T400" s="27"/>
      <c r="U400" s="27"/>
      <c r="V400" s="27"/>
      <c r="W400" s="22">
        <f t="shared" si="27"/>
        <v>2</v>
      </c>
      <c r="X400" s="27">
        <v>2</v>
      </c>
      <c r="Y400" s="26"/>
      <c r="Z400" s="26"/>
      <c r="AA400" s="40">
        <v>44737</v>
      </c>
      <c r="AB400" s="34"/>
      <c r="AC400" s="34" t="s">
        <v>2204</v>
      </c>
      <c r="AD400" s="25" t="s">
        <v>8</v>
      </c>
    </row>
    <row r="401" spans="1:31" ht="47.25" hidden="1" x14ac:dyDescent="0.25">
      <c r="A401" t="s">
        <v>2995</v>
      </c>
      <c r="B401" t="s">
        <v>1092</v>
      </c>
      <c r="C401" s="17">
        <f>+SUBTOTAL(3,$F$8:F401)</f>
        <v>45</v>
      </c>
      <c r="D401" s="24" t="s">
        <v>174</v>
      </c>
      <c r="E401" s="25" t="s">
        <v>182</v>
      </c>
      <c r="F401" s="52" t="s">
        <v>1291</v>
      </c>
      <c r="G401" s="23" t="s">
        <v>73</v>
      </c>
      <c r="H401" s="19" t="str">
        <f t="shared" si="28"/>
        <v>"KUMUSHBIBI TANSIQ TAOMLARI" МЧЖ Умумий овқатланиш шахобчасини ташкил этиш</v>
      </c>
      <c r="I401" s="23"/>
      <c r="J401" s="25" t="s">
        <v>24</v>
      </c>
      <c r="K401" s="25" t="s">
        <v>111</v>
      </c>
      <c r="L401" s="18"/>
      <c r="M401" s="18"/>
      <c r="N401" s="20"/>
      <c r="O401" s="20"/>
      <c r="P401" s="20"/>
      <c r="Q401" s="20"/>
      <c r="R401" s="21">
        <f t="shared" ref="R401:R464" si="29">+S401+T401+U401*11.321+V401*11.321</f>
        <v>390</v>
      </c>
      <c r="S401" s="27">
        <v>390</v>
      </c>
      <c r="T401" s="27"/>
      <c r="U401" s="27"/>
      <c r="V401" s="27"/>
      <c r="W401" s="22">
        <f t="shared" si="27"/>
        <v>2</v>
      </c>
      <c r="X401" s="27">
        <v>2</v>
      </c>
      <c r="Y401" s="26"/>
      <c r="Z401" s="26"/>
      <c r="AA401" s="40">
        <v>44738</v>
      </c>
      <c r="AB401" s="34"/>
      <c r="AC401" s="34" t="s">
        <v>2275</v>
      </c>
      <c r="AD401" s="25" t="s">
        <v>8</v>
      </c>
    </row>
    <row r="402" spans="1:31" ht="31.5" hidden="1" x14ac:dyDescent="0.25">
      <c r="A402" t="s">
        <v>2996</v>
      </c>
      <c r="B402" t="s">
        <v>1092</v>
      </c>
      <c r="C402" s="17">
        <f>+SUBTOTAL(3,$F$8:F402)</f>
        <v>45</v>
      </c>
      <c r="D402" s="24" t="s">
        <v>174</v>
      </c>
      <c r="E402" s="25" t="s">
        <v>182</v>
      </c>
      <c r="F402" s="52" t="s">
        <v>1292</v>
      </c>
      <c r="G402" s="23" t="s">
        <v>42</v>
      </c>
      <c r="H402" s="19" t="str">
        <f t="shared" si="28"/>
        <v>"OTKAMAR CHORVALARI" Ф/Х Чорвачиликни ривожлантириш</v>
      </c>
      <c r="I402" s="23"/>
      <c r="J402" s="25" t="s">
        <v>23</v>
      </c>
      <c r="K402" s="25" t="s">
        <v>42</v>
      </c>
      <c r="L402" s="18"/>
      <c r="M402" s="18"/>
      <c r="N402" s="20"/>
      <c r="O402" s="20"/>
      <c r="P402" s="20"/>
      <c r="Q402" s="20"/>
      <c r="R402" s="21">
        <f t="shared" si="29"/>
        <v>200</v>
      </c>
      <c r="S402" s="27">
        <v>200</v>
      </c>
      <c r="T402" s="27"/>
      <c r="U402" s="27"/>
      <c r="V402" s="27"/>
      <c r="W402" s="22">
        <f t="shared" si="27"/>
        <v>2</v>
      </c>
      <c r="X402" s="27">
        <v>2</v>
      </c>
      <c r="Y402" s="26"/>
      <c r="Z402" s="26"/>
      <c r="AA402" s="40">
        <v>44738</v>
      </c>
      <c r="AB402" s="34"/>
      <c r="AC402" s="34" t="s">
        <v>2148</v>
      </c>
      <c r="AD402" s="25" t="s">
        <v>8</v>
      </c>
    </row>
    <row r="403" spans="1:31" ht="31.5" hidden="1" x14ac:dyDescent="0.25">
      <c r="A403" t="s">
        <v>2997</v>
      </c>
      <c r="B403" t="s">
        <v>1092</v>
      </c>
      <c r="C403" s="17">
        <f>+SUBTOTAL(3,$F$8:F403)</f>
        <v>45</v>
      </c>
      <c r="D403" s="24" t="s">
        <v>174</v>
      </c>
      <c r="E403" s="25" t="s">
        <v>182</v>
      </c>
      <c r="F403" s="52" t="s">
        <v>1293</v>
      </c>
      <c r="G403" s="23" t="s">
        <v>107</v>
      </c>
      <c r="H403" s="19" t="str">
        <f t="shared" si="28"/>
        <v>"QO‘RALOS SAXOVAT 555" О/К Савдо ва маиший хизмат кўрсатишни ташкил этиш</v>
      </c>
      <c r="I403" s="23"/>
      <c r="J403" s="25" t="s">
        <v>24</v>
      </c>
      <c r="K403" s="25" t="s">
        <v>155</v>
      </c>
      <c r="L403" s="18"/>
      <c r="M403" s="18"/>
      <c r="N403" s="20"/>
      <c r="O403" s="20"/>
      <c r="P403" s="20"/>
      <c r="Q403" s="20"/>
      <c r="R403" s="21">
        <f t="shared" si="29"/>
        <v>10000</v>
      </c>
      <c r="S403" s="27">
        <v>10000</v>
      </c>
      <c r="T403" s="27"/>
      <c r="U403" s="27"/>
      <c r="V403" s="27"/>
      <c r="W403" s="55">
        <v>2</v>
      </c>
      <c r="X403" s="27">
        <v>4</v>
      </c>
      <c r="Y403" s="26"/>
      <c r="Z403" s="26"/>
      <c r="AA403" s="40">
        <v>44738</v>
      </c>
      <c r="AB403" s="34"/>
      <c r="AC403" s="34" t="s">
        <v>2137</v>
      </c>
      <c r="AD403" s="25" t="s">
        <v>8</v>
      </c>
    </row>
    <row r="404" spans="1:31" ht="31.5" hidden="1" x14ac:dyDescent="0.25">
      <c r="A404" t="s">
        <v>2998</v>
      </c>
      <c r="B404" t="s">
        <v>1092</v>
      </c>
      <c r="C404" s="17">
        <f>+SUBTOTAL(3,$F$8:F404)</f>
        <v>45</v>
      </c>
      <c r="D404" s="24" t="s">
        <v>174</v>
      </c>
      <c r="E404" s="25" t="s">
        <v>182</v>
      </c>
      <c r="F404" s="52" t="s">
        <v>1604</v>
      </c>
      <c r="G404" s="23" t="s">
        <v>73</v>
      </c>
      <c r="H404" s="19" t="str">
        <f t="shared" si="28"/>
        <v>"SIRL’I ULKA ZAMINI" МЧЖ Умумий овқатланиш шахобчасини ташкил этиш</v>
      </c>
      <c r="I404" s="23"/>
      <c r="J404" s="25" t="s">
        <v>24</v>
      </c>
      <c r="K404" s="25" t="s">
        <v>531</v>
      </c>
      <c r="L404" s="18"/>
      <c r="M404" s="18"/>
      <c r="N404" s="20"/>
      <c r="O404" s="20"/>
      <c r="P404" s="20"/>
      <c r="Q404" s="20"/>
      <c r="R404" s="21">
        <f t="shared" si="29"/>
        <v>1000</v>
      </c>
      <c r="S404" s="27">
        <v>1000</v>
      </c>
      <c r="T404" s="27"/>
      <c r="U404" s="27"/>
      <c r="V404" s="27"/>
      <c r="W404" s="22">
        <f>+X404+Y404+Z404</f>
        <v>3</v>
      </c>
      <c r="X404" s="27">
        <v>3</v>
      </c>
      <c r="Y404" s="26"/>
      <c r="Z404" s="26"/>
      <c r="AA404" s="40">
        <v>44834</v>
      </c>
      <c r="AB404" s="34"/>
      <c r="AC404" s="34" t="s">
        <v>2189</v>
      </c>
      <c r="AD404" s="25" t="s">
        <v>21</v>
      </c>
    </row>
    <row r="405" spans="1:31" ht="31.5" hidden="1" x14ac:dyDescent="0.25">
      <c r="A405" t="s">
        <v>3436</v>
      </c>
      <c r="B405" t="s">
        <v>2128</v>
      </c>
      <c r="C405" s="17">
        <f>+SUBTOTAL(3,$F$8:F405)</f>
        <v>45</v>
      </c>
      <c r="D405" s="24" t="s">
        <v>174</v>
      </c>
      <c r="E405" s="25" t="s">
        <v>182</v>
      </c>
      <c r="F405" s="52" t="s">
        <v>715</v>
      </c>
      <c r="G405" s="23" t="s">
        <v>248</v>
      </c>
      <c r="H405" s="19" t="str">
        <f t="shared" si="28"/>
        <v>"Агро инвест нур"ФХ Замонавий узумчиликни ташкил этиш</v>
      </c>
      <c r="I405" s="23"/>
      <c r="J405" s="25" t="s">
        <v>23</v>
      </c>
      <c r="K405" s="25" t="s">
        <v>110</v>
      </c>
      <c r="L405" s="18"/>
      <c r="M405" s="18"/>
      <c r="N405" s="20"/>
      <c r="O405" s="20"/>
      <c r="P405" s="20"/>
      <c r="Q405" s="20"/>
      <c r="R405" s="21">
        <f t="shared" si="29"/>
        <v>675</v>
      </c>
      <c r="S405" s="27">
        <v>675</v>
      </c>
      <c r="T405" s="27">
        <v>0</v>
      </c>
      <c r="U405" s="27">
        <v>0</v>
      </c>
      <c r="V405" s="27">
        <v>0</v>
      </c>
      <c r="W405" s="55">
        <v>5</v>
      </c>
      <c r="X405" s="27">
        <v>3</v>
      </c>
      <c r="Y405" s="26">
        <v>0</v>
      </c>
      <c r="Z405" s="26">
        <v>0</v>
      </c>
      <c r="AA405" s="40">
        <v>44909</v>
      </c>
      <c r="AB405" s="34"/>
      <c r="AC405" s="34" t="s">
        <v>2211</v>
      </c>
      <c r="AD405" s="25" t="s">
        <v>8</v>
      </c>
      <c r="AE405" t="s">
        <v>3416</v>
      </c>
    </row>
    <row r="406" spans="1:31" ht="31.5" hidden="1" x14ac:dyDescent="0.25">
      <c r="A406" t="s">
        <v>3437</v>
      </c>
      <c r="B406" t="s">
        <v>2128</v>
      </c>
      <c r="C406" s="17">
        <f>+SUBTOTAL(3,$F$8:F406)</f>
        <v>45</v>
      </c>
      <c r="D406" s="24" t="s">
        <v>174</v>
      </c>
      <c r="E406" s="25" t="s">
        <v>182</v>
      </c>
      <c r="F406" s="52" t="s">
        <v>725</v>
      </c>
      <c r="G406" s="23" t="s">
        <v>248</v>
      </c>
      <c r="H406" s="19" t="str">
        <f t="shared" si="28"/>
        <v>"Катта оқмачит боғлари"ФХ Замонавий узумчиликни ташкил этиш</v>
      </c>
      <c r="I406" s="23"/>
      <c r="J406" s="25" t="s">
        <v>23</v>
      </c>
      <c r="K406" s="25" t="s">
        <v>110</v>
      </c>
      <c r="L406" s="18"/>
      <c r="M406" s="18"/>
      <c r="N406" s="20"/>
      <c r="O406" s="20"/>
      <c r="P406" s="20"/>
      <c r="Q406" s="20"/>
      <c r="R406" s="21">
        <f t="shared" si="29"/>
        <v>450</v>
      </c>
      <c r="S406" s="27">
        <v>450</v>
      </c>
      <c r="T406" s="27">
        <v>0</v>
      </c>
      <c r="U406" s="27">
        <v>0</v>
      </c>
      <c r="V406" s="27">
        <v>0</v>
      </c>
      <c r="W406" s="22">
        <f t="shared" ref="W406:W469" si="30">+X406+Y406+Z406</f>
        <v>3</v>
      </c>
      <c r="X406" s="27">
        <v>3</v>
      </c>
      <c r="Y406" s="26">
        <v>0</v>
      </c>
      <c r="Z406" s="26">
        <v>0</v>
      </c>
      <c r="AA406" s="40">
        <v>44903</v>
      </c>
      <c r="AB406" s="34">
        <v>44900</v>
      </c>
      <c r="AC406" s="34" t="s">
        <v>2212</v>
      </c>
      <c r="AD406" s="25" t="s">
        <v>8</v>
      </c>
      <c r="AE406" t="s">
        <v>3416</v>
      </c>
    </row>
    <row r="407" spans="1:31" ht="31.5" hidden="1" x14ac:dyDescent="0.25">
      <c r="A407" t="s">
        <v>3438</v>
      </c>
      <c r="B407" t="s">
        <v>2128</v>
      </c>
      <c r="C407" s="17">
        <f>+SUBTOTAL(3,$F$8:F407)</f>
        <v>45</v>
      </c>
      <c r="D407" s="24" t="s">
        <v>174</v>
      </c>
      <c r="E407" s="25" t="s">
        <v>182</v>
      </c>
      <c r="F407" s="52" t="s">
        <v>694</v>
      </c>
      <c r="G407" s="23" t="s">
        <v>248</v>
      </c>
      <c r="H407" s="19" t="str">
        <f t="shared" si="28"/>
        <v>"Курагон"ФХ Замонавий узумчиликни ташкил этиш</v>
      </c>
      <c r="I407" s="23"/>
      <c r="J407" s="25" t="s">
        <v>23</v>
      </c>
      <c r="K407" s="25" t="s">
        <v>110</v>
      </c>
      <c r="L407" s="18"/>
      <c r="M407" s="18"/>
      <c r="N407" s="20"/>
      <c r="O407" s="20"/>
      <c r="P407" s="20"/>
      <c r="Q407" s="20"/>
      <c r="R407" s="21">
        <f t="shared" si="29"/>
        <v>1350</v>
      </c>
      <c r="S407" s="27">
        <v>1350</v>
      </c>
      <c r="T407" s="27">
        <v>0</v>
      </c>
      <c r="U407" s="27">
        <v>0</v>
      </c>
      <c r="V407" s="27">
        <v>0</v>
      </c>
      <c r="W407" s="22">
        <f t="shared" si="30"/>
        <v>9</v>
      </c>
      <c r="X407" s="27">
        <v>9</v>
      </c>
      <c r="Y407" s="26">
        <v>0</v>
      </c>
      <c r="Z407" s="26">
        <v>0</v>
      </c>
      <c r="AA407" s="40">
        <v>44908</v>
      </c>
      <c r="AB407" s="34">
        <v>44908</v>
      </c>
      <c r="AC407" s="34" t="s">
        <v>2213</v>
      </c>
      <c r="AD407" s="25" t="s">
        <v>8</v>
      </c>
      <c r="AE407" t="s">
        <v>3416</v>
      </c>
    </row>
    <row r="408" spans="1:31" ht="31.5" hidden="1" x14ac:dyDescent="0.25">
      <c r="A408" t="s">
        <v>3439</v>
      </c>
      <c r="B408" t="s">
        <v>2128</v>
      </c>
      <c r="C408" s="17">
        <f>+SUBTOTAL(3,$F$8:F408)</f>
        <v>45</v>
      </c>
      <c r="D408" s="24" t="s">
        <v>174</v>
      </c>
      <c r="E408" s="25" t="s">
        <v>182</v>
      </c>
      <c r="F408" s="52" t="s">
        <v>702</v>
      </c>
      <c r="G408" s="23" t="s">
        <v>248</v>
      </c>
      <c r="H408" s="19" t="str">
        <f t="shared" si="28"/>
        <v>"Қийқим агро инвест"ФХ Замонавий узумчиликни ташкил этиш</v>
      </c>
      <c r="I408" s="23"/>
      <c r="J408" s="25" t="s">
        <v>23</v>
      </c>
      <c r="K408" s="25" t="s">
        <v>110</v>
      </c>
      <c r="L408" s="18"/>
      <c r="M408" s="18"/>
      <c r="N408" s="20"/>
      <c r="O408" s="20"/>
      <c r="P408" s="20"/>
      <c r="Q408" s="20"/>
      <c r="R408" s="21">
        <f t="shared" si="29"/>
        <v>900</v>
      </c>
      <c r="S408" s="27">
        <v>900</v>
      </c>
      <c r="T408" s="27">
        <v>0</v>
      </c>
      <c r="U408" s="27">
        <v>0</v>
      </c>
      <c r="V408" s="27">
        <v>0</v>
      </c>
      <c r="W408" s="22">
        <f t="shared" si="30"/>
        <v>6</v>
      </c>
      <c r="X408" s="27">
        <v>3</v>
      </c>
      <c r="Y408" s="26">
        <v>3</v>
      </c>
      <c r="Z408" s="26">
        <v>0</v>
      </c>
      <c r="AA408" s="40">
        <v>44904</v>
      </c>
      <c r="AB408" s="34">
        <v>44900</v>
      </c>
      <c r="AC408" s="34" t="s">
        <v>2214</v>
      </c>
      <c r="AD408" s="25" t="s">
        <v>8</v>
      </c>
      <c r="AE408" t="s">
        <v>3416</v>
      </c>
    </row>
    <row r="409" spans="1:31" ht="31.5" hidden="1" x14ac:dyDescent="0.25">
      <c r="A409" t="s">
        <v>3440</v>
      </c>
      <c r="B409" t="s">
        <v>2128</v>
      </c>
      <c r="C409" s="17">
        <f>+SUBTOTAL(3,$F$8:F409)</f>
        <v>45</v>
      </c>
      <c r="D409" s="24" t="s">
        <v>174</v>
      </c>
      <c r="E409" s="25" t="s">
        <v>182</v>
      </c>
      <c r="F409" s="52" t="s">
        <v>751</v>
      </c>
      <c r="G409" s="23" t="s">
        <v>248</v>
      </c>
      <c r="H409" s="19" t="str">
        <f t="shared" si="28"/>
        <v>"Неъматулла ота боғлари"ФХ Замонавий узумчиликни ташкил этиш</v>
      </c>
      <c r="I409" s="23"/>
      <c r="J409" s="25" t="s">
        <v>23</v>
      </c>
      <c r="K409" s="25" t="s">
        <v>110</v>
      </c>
      <c r="L409" s="18"/>
      <c r="M409" s="18"/>
      <c r="N409" s="20"/>
      <c r="O409" s="20"/>
      <c r="P409" s="20"/>
      <c r="Q409" s="20"/>
      <c r="R409" s="21">
        <f t="shared" si="29"/>
        <v>450</v>
      </c>
      <c r="S409" s="27">
        <v>450</v>
      </c>
      <c r="T409" s="27">
        <v>0</v>
      </c>
      <c r="U409" s="27">
        <v>0</v>
      </c>
      <c r="V409" s="27">
        <v>0</v>
      </c>
      <c r="W409" s="22">
        <f t="shared" si="30"/>
        <v>3</v>
      </c>
      <c r="X409" s="27">
        <v>3</v>
      </c>
      <c r="Y409" s="26">
        <v>0</v>
      </c>
      <c r="Z409" s="26">
        <v>0</v>
      </c>
      <c r="AA409" s="40">
        <v>44905</v>
      </c>
      <c r="AB409" s="34">
        <v>44900</v>
      </c>
      <c r="AC409" s="34" t="s">
        <v>2215</v>
      </c>
      <c r="AD409" s="25" t="s">
        <v>8</v>
      </c>
      <c r="AE409" t="s">
        <v>3416</v>
      </c>
    </row>
    <row r="410" spans="1:31" ht="31.5" hidden="1" x14ac:dyDescent="0.25">
      <c r="A410" t="s">
        <v>3441</v>
      </c>
      <c r="B410" t="s">
        <v>2128</v>
      </c>
      <c r="C410" s="17">
        <f>+SUBTOTAL(3,$F$8:F410)</f>
        <v>45</v>
      </c>
      <c r="D410" s="24" t="s">
        <v>174</v>
      </c>
      <c r="E410" s="25" t="s">
        <v>182</v>
      </c>
      <c r="F410" s="52" t="s">
        <v>693</v>
      </c>
      <c r="G410" s="23" t="s">
        <v>248</v>
      </c>
      <c r="H410" s="19" t="str">
        <f t="shared" si="28"/>
        <v>"Работ парранда инвест"ФХ Замонавий узумчиликни ташкил этиш</v>
      </c>
      <c r="I410" s="23"/>
      <c r="J410" s="25" t="s">
        <v>23</v>
      </c>
      <c r="K410" s="25" t="s">
        <v>110</v>
      </c>
      <c r="L410" s="18"/>
      <c r="M410" s="18"/>
      <c r="N410" s="20"/>
      <c r="O410" s="20"/>
      <c r="P410" s="20"/>
      <c r="Q410" s="20"/>
      <c r="R410" s="21">
        <f t="shared" si="29"/>
        <v>1350</v>
      </c>
      <c r="S410" s="27">
        <v>1350</v>
      </c>
      <c r="T410" s="27">
        <v>0</v>
      </c>
      <c r="U410" s="27">
        <v>0</v>
      </c>
      <c r="V410" s="27">
        <v>0</v>
      </c>
      <c r="W410" s="22">
        <f t="shared" si="30"/>
        <v>9</v>
      </c>
      <c r="X410" s="27">
        <v>9</v>
      </c>
      <c r="Y410" s="26">
        <v>0</v>
      </c>
      <c r="Z410" s="26">
        <v>0</v>
      </c>
      <c r="AA410" s="40">
        <v>44908</v>
      </c>
      <c r="AB410" s="34">
        <v>44908</v>
      </c>
      <c r="AC410" s="34" t="s">
        <v>2216</v>
      </c>
      <c r="AD410" s="25" t="s">
        <v>8</v>
      </c>
      <c r="AE410" t="s">
        <v>3416</v>
      </c>
    </row>
    <row r="411" spans="1:31" ht="31.5" hidden="1" x14ac:dyDescent="0.25">
      <c r="A411" t="s">
        <v>3442</v>
      </c>
      <c r="B411" t="s">
        <v>2128</v>
      </c>
      <c r="C411" s="17">
        <f>+SUBTOTAL(3,$F$8:F411)</f>
        <v>45</v>
      </c>
      <c r="D411" s="24" t="s">
        <v>174</v>
      </c>
      <c r="E411" s="25" t="s">
        <v>182</v>
      </c>
      <c r="F411" s="52" t="s">
        <v>728</v>
      </c>
      <c r="G411" s="23" t="s">
        <v>248</v>
      </c>
      <c r="H411" s="19" t="str">
        <f t="shared" si="28"/>
        <v>"Работ тех хизмат"ФХ  Замонавий узумчиликни ташкил этиш</v>
      </c>
      <c r="I411" s="23"/>
      <c r="J411" s="25" t="s">
        <v>23</v>
      </c>
      <c r="K411" s="25" t="s">
        <v>110</v>
      </c>
      <c r="L411" s="18"/>
      <c r="M411" s="18"/>
      <c r="N411" s="20"/>
      <c r="O411" s="20"/>
      <c r="P411" s="20"/>
      <c r="Q411" s="20"/>
      <c r="R411" s="21">
        <f t="shared" si="29"/>
        <v>450</v>
      </c>
      <c r="S411" s="27">
        <v>450</v>
      </c>
      <c r="T411" s="27">
        <v>0</v>
      </c>
      <c r="U411" s="27">
        <v>0</v>
      </c>
      <c r="V411" s="27">
        <v>0</v>
      </c>
      <c r="W411" s="22">
        <f t="shared" si="30"/>
        <v>3</v>
      </c>
      <c r="X411" s="27">
        <v>3</v>
      </c>
      <c r="Y411" s="26">
        <v>0</v>
      </c>
      <c r="Z411" s="26">
        <v>0</v>
      </c>
      <c r="AA411" s="40">
        <v>44908</v>
      </c>
      <c r="AB411" s="34">
        <v>44908</v>
      </c>
      <c r="AC411" s="34" t="s">
        <v>2217</v>
      </c>
      <c r="AD411" s="25" t="s">
        <v>8</v>
      </c>
      <c r="AE411" t="s">
        <v>3416</v>
      </c>
    </row>
    <row r="412" spans="1:31" ht="31.5" hidden="1" x14ac:dyDescent="0.25">
      <c r="A412" t="s">
        <v>3443</v>
      </c>
      <c r="B412" t="s">
        <v>2128</v>
      </c>
      <c r="C412" s="17">
        <f>+SUBTOTAL(3,$F$8:F412)</f>
        <v>45</v>
      </c>
      <c r="D412" s="24" t="s">
        <v>174</v>
      </c>
      <c r="E412" s="25" t="s">
        <v>182</v>
      </c>
      <c r="F412" s="52" t="s">
        <v>756</v>
      </c>
      <c r="G412" s="23" t="s">
        <v>248</v>
      </c>
      <c r="H412" s="19" t="str">
        <f t="shared" si="28"/>
        <v>"Шамс темур ғаллазори"ФХ  Замонавий узумчиликни ташкил этиш</v>
      </c>
      <c r="I412" s="23"/>
      <c r="J412" s="25" t="s">
        <v>23</v>
      </c>
      <c r="K412" s="25" t="s">
        <v>110</v>
      </c>
      <c r="L412" s="18"/>
      <c r="M412" s="18"/>
      <c r="N412" s="20"/>
      <c r="O412" s="20"/>
      <c r="P412" s="20"/>
      <c r="Q412" s="20"/>
      <c r="R412" s="21">
        <f t="shared" si="29"/>
        <v>450</v>
      </c>
      <c r="S412" s="27">
        <v>450</v>
      </c>
      <c r="T412" s="27">
        <v>0</v>
      </c>
      <c r="U412" s="27">
        <v>0</v>
      </c>
      <c r="V412" s="27">
        <v>0</v>
      </c>
      <c r="W412" s="22">
        <f t="shared" si="30"/>
        <v>3</v>
      </c>
      <c r="X412" s="27">
        <v>3</v>
      </c>
      <c r="Y412" s="26">
        <v>0</v>
      </c>
      <c r="Z412" s="26">
        <v>0</v>
      </c>
      <c r="AA412" s="40">
        <v>44908</v>
      </c>
      <c r="AB412" s="34">
        <v>44908</v>
      </c>
      <c r="AC412" s="34" t="s">
        <v>2218</v>
      </c>
      <c r="AD412" s="25" t="s">
        <v>8</v>
      </c>
      <c r="AE412" t="s">
        <v>3416</v>
      </c>
    </row>
    <row r="413" spans="1:31" ht="47.25" hidden="1" x14ac:dyDescent="0.25">
      <c r="A413" t="s">
        <v>3587</v>
      </c>
      <c r="B413" t="s">
        <v>2128</v>
      </c>
      <c r="C413" s="17">
        <f>+SUBTOTAL(3,$F$8:F413)</f>
        <v>45</v>
      </c>
      <c r="D413" s="24" t="s">
        <v>174</v>
      </c>
      <c r="E413" s="25" t="s">
        <v>182</v>
      </c>
      <c r="F413" s="52" t="s">
        <v>1763</v>
      </c>
      <c r="G413" s="23" t="s">
        <v>106</v>
      </c>
      <c r="H413" s="19" t="str">
        <f t="shared" si="28"/>
        <v>"BAHODIR KARVON 777" МЧЖ Автомобилларга ёқилғи қуйиш шахобчасини ташкил этиш</v>
      </c>
      <c r="I413" s="23"/>
      <c r="J413" s="25" t="s">
        <v>24</v>
      </c>
      <c r="K413" s="25" t="s">
        <v>155</v>
      </c>
      <c r="L413" s="18"/>
      <c r="M413" s="18"/>
      <c r="N413" s="20"/>
      <c r="O413" s="20"/>
      <c r="P413" s="20"/>
      <c r="Q413" s="20"/>
      <c r="R413" s="21">
        <f t="shared" si="29"/>
        <v>2000</v>
      </c>
      <c r="S413" s="27">
        <v>2000</v>
      </c>
      <c r="T413" s="27"/>
      <c r="U413" s="27"/>
      <c r="V413" s="27"/>
      <c r="W413" s="22">
        <f t="shared" si="30"/>
        <v>2</v>
      </c>
      <c r="X413" s="27">
        <v>2</v>
      </c>
      <c r="Y413" s="26"/>
      <c r="Z413" s="26"/>
      <c r="AA413" s="40">
        <v>44909</v>
      </c>
      <c r="AB413" s="34"/>
      <c r="AC413" s="34">
        <v>119</v>
      </c>
      <c r="AD413" s="25" t="s">
        <v>8</v>
      </c>
      <c r="AE413" t="s">
        <v>3417</v>
      </c>
    </row>
    <row r="414" spans="1:31" ht="31.5" hidden="1" x14ac:dyDescent="0.25">
      <c r="A414" t="s">
        <v>3588</v>
      </c>
      <c r="B414" t="s">
        <v>2128</v>
      </c>
      <c r="C414" s="17">
        <f>+SUBTOTAL(3,$F$8:F414)</f>
        <v>45</v>
      </c>
      <c r="D414" s="24" t="s">
        <v>174</v>
      </c>
      <c r="E414" s="25" t="s">
        <v>182</v>
      </c>
      <c r="F414" s="52" t="s">
        <v>1833</v>
      </c>
      <c r="G414" s="23" t="s">
        <v>1834</v>
      </c>
      <c r="H414" s="19" t="str">
        <f t="shared" si="28"/>
        <v>"MUHTASHAM JO‘SH" оилавий корхонаси Шлоко блок ишлаб чиқаришни ташкил этиш</v>
      </c>
      <c r="I414" s="23"/>
      <c r="J414" s="25" t="s">
        <v>20</v>
      </c>
      <c r="K414" s="25" t="s">
        <v>527</v>
      </c>
      <c r="L414" s="18"/>
      <c r="M414" s="18"/>
      <c r="N414" s="20"/>
      <c r="O414" s="20"/>
      <c r="P414" s="20"/>
      <c r="Q414" s="20"/>
      <c r="R414" s="21">
        <f t="shared" si="29"/>
        <v>500</v>
      </c>
      <c r="S414" s="27">
        <v>500</v>
      </c>
      <c r="T414" s="27"/>
      <c r="U414" s="27"/>
      <c r="V414" s="27"/>
      <c r="W414" s="22">
        <f t="shared" si="30"/>
        <v>3</v>
      </c>
      <c r="X414" s="27">
        <v>2</v>
      </c>
      <c r="Y414" s="26">
        <v>1</v>
      </c>
      <c r="Z414" s="26"/>
      <c r="AA414" s="40">
        <v>44909</v>
      </c>
      <c r="AB414" s="34"/>
      <c r="AC414" s="34" t="s">
        <v>2282</v>
      </c>
      <c r="AD414" s="25" t="s">
        <v>8</v>
      </c>
      <c r="AE414" t="s">
        <v>3417</v>
      </c>
    </row>
    <row r="415" spans="1:31" ht="31.5" hidden="1" x14ac:dyDescent="0.25">
      <c r="A415" t="s">
        <v>3589</v>
      </c>
      <c r="B415" t="s">
        <v>2128</v>
      </c>
      <c r="C415" s="17">
        <f>+SUBTOTAL(3,$F$8:F415)</f>
        <v>45</v>
      </c>
      <c r="D415" s="24" t="s">
        <v>174</v>
      </c>
      <c r="E415" s="25" t="s">
        <v>182</v>
      </c>
      <c r="F415" s="52" t="s">
        <v>1854</v>
      </c>
      <c r="G415" s="23" t="s">
        <v>73</v>
      </c>
      <c r="H415" s="19" t="str">
        <f t="shared" si="28"/>
        <v>"QO‘RALOS NUR" МЧЖ Умумий овқатланиш шахобчасини ташкил этиш</v>
      </c>
      <c r="I415" s="23"/>
      <c r="J415" s="25" t="s">
        <v>24</v>
      </c>
      <c r="K415" s="25" t="s">
        <v>531</v>
      </c>
      <c r="L415" s="18"/>
      <c r="M415" s="18"/>
      <c r="N415" s="20"/>
      <c r="O415" s="20"/>
      <c r="P415" s="20"/>
      <c r="Q415" s="20"/>
      <c r="R415" s="21">
        <f t="shared" si="29"/>
        <v>5000</v>
      </c>
      <c r="S415" s="27">
        <v>5000</v>
      </c>
      <c r="T415" s="27"/>
      <c r="U415" s="27"/>
      <c r="V415" s="27"/>
      <c r="W415" s="22">
        <f t="shared" si="30"/>
        <v>10</v>
      </c>
      <c r="X415" s="27">
        <v>10</v>
      </c>
      <c r="Y415" s="26"/>
      <c r="Z415" s="26"/>
      <c r="AA415" s="40">
        <v>44909</v>
      </c>
      <c r="AB415" s="34"/>
      <c r="AC415" s="34" t="s">
        <v>2283</v>
      </c>
      <c r="AD415" s="25" t="s">
        <v>8</v>
      </c>
      <c r="AE415" t="s">
        <v>3417</v>
      </c>
    </row>
    <row r="416" spans="1:31" ht="47.25" hidden="1" x14ac:dyDescent="0.25">
      <c r="A416" t="s">
        <v>3590</v>
      </c>
      <c r="B416" t="s">
        <v>2128</v>
      </c>
      <c r="C416" s="17">
        <f>+SUBTOTAL(3,$F$8:F416)</f>
        <v>45</v>
      </c>
      <c r="D416" s="24" t="s">
        <v>174</v>
      </c>
      <c r="E416" s="25" t="s">
        <v>182</v>
      </c>
      <c r="F416" s="52" t="s">
        <v>1855</v>
      </c>
      <c r="G416" s="23" t="s">
        <v>504</v>
      </c>
      <c r="H416" s="19" t="str">
        <f t="shared" si="28"/>
        <v>"QO‘SHRABOT LOHMANN PARRANDA" МЧЖ Паррандачилик комплексини ташкил этиш</v>
      </c>
      <c r="I416" s="23"/>
      <c r="J416" s="25" t="s">
        <v>23</v>
      </c>
      <c r="K416" s="25" t="s">
        <v>83</v>
      </c>
      <c r="L416" s="18"/>
      <c r="M416" s="18"/>
      <c r="N416" s="20"/>
      <c r="O416" s="20"/>
      <c r="P416" s="20"/>
      <c r="Q416" s="20"/>
      <c r="R416" s="21">
        <f t="shared" si="29"/>
        <v>64000</v>
      </c>
      <c r="S416" s="27">
        <v>54000</v>
      </c>
      <c r="T416" s="27">
        <v>10000</v>
      </c>
      <c r="U416" s="27"/>
      <c r="V416" s="27"/>
      <c r="W416" s="22">
        <f t="shared" si="30"/>
        <v>60</v>
      </c>
      <c r="X416" s="27">
        <v>60</v>
      </c>
      <c r="Y416" s="26"/>
      <c r="Z416" s="26"/>
      <c r="AA416" s="40">
        <v>44909</v>
      </c>
      <c r="AB416" s="34"/>
      <c r="AC416" s="34" t="s">
        <v>2284</v>
      </c>
      <c r="AD416" s="25" t="s">
        <v>26</v>
      </c>
      <c r="AE416" t="s">
        <v>3417</v>
      </c>
    </row>
    <row r="417" spans="1:31" ht="31.5" hidden="1" x14ac:dyDescent="0.25">
      <c r="A417" t="s">
        <v>3591</v>
      </c>
      <c r="B417" t="s">
        <v>2128</v>
      </c>
      <c r="C417" s="17">
        <f>+SUBTOTAL(3,$F$8:F417)</f>
        <v>45</v>
      </c>
      <c r="D417" s="24" t="s">
        <v>174</v>
      </c>
      <c r="E417" s="25" t="s">
        <v>182</v>
      </c>
      <c r="F417" s="52" t="s">
        <v>1886</v>
      </c>
      <c r="G417" s="23" t="s">
        <v>77</v>
      </c>
      <c r="H417" s="19" t="str">
        <f t="shared" si="28"/>
        <v>"SHOXONA GRAND SULTAN" МЧЖ Меҳмонхона хизматини ташкил этиш</v>
      </c>
      <c r="I417" s="23"/>
      <c r="J417" s="25" t="s">
        <v>24</v>
      </c>
      <c r="K417" s="25" t="s">
        <v>144</v>
      </c>
      <c r="L417" s="18"/>
      <c r="M417" s="18"/>
      <c r="N417" s="20"/>
      <c r="O417" s="20"/>
      <c r="P417" s="20"/>
      <c r="Q417" s="20"/>
      <c r="R417" s="21">
        <f t="shared" si="29"/>
        <v>3000</v>
      </c>
      <c r="S417" s="27">
        <v>2500</v>
      </c>
      <c r="T417" s="27">
        <v>500</v>
      </c>
      <c r="U417" s="27"/>
      <c r="V417" s="27"/>
      <c r="W417" s="22">
        <f t="shared" si="30"/>
        <v>4</v>
      </c>
      <c r="X417" s="27">
        <v>4</v>
      </c>
      <c r="Y417" s="26"/>
      <c r="Z417" s="26"/>
      <c r="AA417" s="40">
        <v>44909</v>
      </c>
      <c r="AB417" s="34"/>
      <c r="AC417" s="34" t="s">
        <v>2285</v>
      </c>
      <c r="AD417" s="25" t="s">
        <v>7</v>
      </c>
      <c r="AE417" t="s">
        <v>3417</v>
      </c>
    </row>
    <row r="418" spans="1:31" ht="47.25" hidden="1" x14ac:dyDescent="0.25">
      <c r="A418" t="s">
        <v>3592</v>
      </c>
      <c r="B418" t="s">
        <v>2128</v>
      </c>
      <c r="C418" s="17">
        <f>+SUBTOTAL(3,$F$8:F418)</f>
        <v>45</v>
      </c>
      <c r="D418" s="24" t="s">
        <v>174</v>
      </c>
      <c r="E418" s="25" t="s">
        <v>182</v>
      </c>
      <c r="F418" s="52" t="s">
        <v>2072</v>
      </c>
      <c r="G418" s="23" t="s">
        <v>2073</v>
      </c>
      <c r="H418" s="19" t="str">
        <f t="shared" si="28"/>
        <v xml:space="preserve"> "QO‘SHRABOT EKOSTA GAZ SERVIS" МЧЖ Автомобилларга сиқилган газ қўйиш компрессор станцияси ташкил қилиш</v>
      </c>
      <c r="I418" s="23"/>
      <c r="J418" s="25" t="s">
        <v>24</v>
      </c>
      <c r="K418" s="25" t="s">
        <v>560</v>
      </c>
      <c r="L418" s="18"/>
      <c r="M418" s="18"/>
      <c r="N418" s="20"/>
      <c r="O418" s="20"/>
      <c r="P418" s="20"/>
      <c r="Q418" s="20"/>
      <c r="R418" s="21">
        <f t="shared" si="29"/>
        <v>4000</v>
      </c>
      <c r="S418" s="27">
        <v>2000</v>
      </c>
      <c r="T418" s="27">
        <v>2000</v>
      </c>
      <c r="U418" s="27"/>
      <c r="V418" s="27"/>
      <c r="W418" s="22">
        <f t="shared" si="30"/>
        <v>5</v>
      </c>
      <c r="X418" s="27">
        <v>5</v>
      </c>
      <c r="Y418" s="26"/>
      <c r="Z418" s="26"/>
      <c r="AA418" s="40">
        <v>44915</v>
      </c>
      <c r="AB418" s="34">
        <v>44914</v>
      </c>
      <c r="AC418" s="34" t="s">
        <v>3215</v>
      </c>
      <c r="AD418" s="25" t="s">
        <v>28</v>
      </c>
      <c r="AE418" t="s">
        <v>3417</v>
      </c>
    </row>
    <row r="419" spans="1:31" ht="31.5" hidden="1" x14ac:dyDescent="0.25">
      <c r="A419" t="s">
        <v>2540</v>
      </c>
      <c r="B419" t="s">
        <v>2128</v>
      </c>
      <c r="C419" s="17">
        <f>+SUBTOTAL(3,$F$8:F419)</f>
        <v>45</v>
      </c>
      <c r="D419" s="24" t="s">
        <v>174</v>
      </c>
      <c r="E419" s="25" t="s">
        <v>183</v>
      </c>
      <c r="F419" s="23" t="s">
        <v>1158</v>
      </c>
      <c r="G419" s="23" t="s">
        <v>1159</v>
      </c>
      <c r="H419" s="19" t="str">
        <f t="shared" si="28"/>
        <v>"Осиё Мароқанд" МЧЖ Паррандачилик комплекси ташкил этиш.</v>
      </c>
      <c r="I419" s="23"/>
      <c r="J419" s="25" t="s">
        <v>23</v>
      </c>
      <c r="K419" s="25" t="s">
        <v>83</v>
      </c>
      <c r="L419" s="18"/>
      <c r="M419" s="18"/>
      <c r="N419" s="20"/>
      <c r="O419" s="20"/>
      <c r="P419" s="20"/>
      <c r="Q419" s="20"/>
      <c r="R419" s="21">
        <f t="shared" si="29"/>
        <v>10000</v>
      </c>
      <c r="S419" s="27">
        <v>10000</v>
      </c>
      <c r="T419" s="27">
        <v>0</v>
      </c>
      <c r="U419" s="27">
        <v>0</v>
      </c>
      <c r="V419" s="27">
        <v>0</v>
      </c>
      <c r="W419" s="22">
        <f t="shared" si="30"/>
        <v>20</v>
      </c>
      <c r="X419" s="27">
        <v>20</v>
      </c>
      <c r="Y419" s="26"/>
      <c r="Z419" s="26"/>
      <c r="AA419" s="40">
        <v>44686</v>
      </c>
      <c r="AB419" s="34"/>
      <c r="AC419" s="34"/>
      <c r="AD419" s="25" t="s">
        <v>8</v>
      </c>
    </row>
    <row r="420" spans="1:31" ht="31.5" hidden="1" x14ac:dyDescent="0.25">
      <c r="A420" t="s">
        <v>2541</v>
      </c>
      <c r="B420" t="s">
        <v>2128</v>
      </c>
      <c r="C420" s="17">
        <f>+SUBTOTAL(3,$F$8:F420)</f>
        <v>45</v>
      </c>
      <c r="D420" s="24" t="s">
        <v>174</v>
      </c>
      <c r="E420" s="25" t="s">
        <v>183</v>
      </c>
      <c r="F420" s="23" t="s">
        <v>1474</v>
      </c>
      <c r="G420" s="23" t="s">
        <v>1475</v>
      </c>
      <c r="H420" s="19" t="str">
        <f t="shared" si="28"/>
        <v>Ташаббускор "Хидиров Мухтор Омонович" Маиший хизмат кўрсатиш (Тўйхона)</v>
      </c>
      <c r="I420" s="23"/>
      <c r="J420" s="25" t="s">
        <v>24</v>
      </c>
      <c r="K420" s="25" t="s">
        <v>111</v>
      </c>
      <c r="L420" s="18"/>
      <c r="M420" s="18"/>
      <c r="N420" s="20"/>
      <c r="O420" s="20"/>
      <c r="P420" s="20"/>
      <c r="Q420" s="20"/>
      <c r="R420" s="21">
        <f t="shared" si="29"/>
        <v>800</v>
      </c>
      <c r="S420" s="27">
        <v>800</v>
      </c>
      <c r="T420" s="27">
        <v>0</v>
      </c>
      <c r="U420" s="27">
        <v>0</v>
      </c>
      <c r="V420" s="27">
        <v>0</v>
      </c>
      <c r="W420" s="22">
        <f t="shared" si="30"/>
        <v>5</v>
      </c>
      <c r="X420" s="27">
        <v>5</v>
      </c>
      <c r="Y420" s="26"/>
      <c r="Z420" s="26"/>
      <c r="AA420" s="40">
        <v>44833</v>
      </c>
      <c r="AB420" s="34"/>
      <c r="AC420" s="34"/>
      <c r="AD420" s="25" t="s">
        <v>8</v>
      </c>
    </row>
    <row r="421" spans="1:31" ht="31.5" hidden="1" x14ac:dyDescent="0.25">
      <c r="A421" t="s">
        <v>2542</v>
      </c>
      <c r="B421" t="s">
        <v>2128</v>
      </c>
      <c r="C421" s="17">
        <f>+SUBTOTAL(3,$F$8:F421)</f>
        <v>45</v>
      </c>
      <c r="D421" s="24" t="s">
        <v>174</v>
      </c>
      <c r="E421" s="25" t="s">
        <v>183</v>
      </c>
      <c r="F421" s="23" t="s">
        <v>1476</v>
      </c>
      <c r="G421" s="23" t="s">
        <v>45</v>
      </c>
      <c r="H421" s="19" t="str">
        <f t="shared" si="28"/>
        <v>"NURBEK ZIYOBEK BIZNES" ХК Паррандачиликни ташкил этиш</v>
      </c>
      <c r="I421" s="23"/>
      <c r="J421" s="25" t="s">
        <v>23</v>
      </c>
      <c r="K421" s="25" t="s">
        <v>83</v>
      </c>
      <c r="L421" s="18"/>
      <c r="M421" s="18"/>
      <c r="N421" s="20"/>
      <c r="O421" s="20"/>
      <c r="P421" s="20"/>
      <c r="Q421" s="20"/>
      <c r="R421" s="21">
        <f t="shared" si="29"/>
        <v>220</v>
      </c>
      <c r="S421" s="54">
        <v>120</v>
      </c>
      <c r="T421" s="54">
        <v>100</v>
      </c>
      <c r="U421" s="27">
        <v>0</v>
      </c>
      <c r="V421" s="27">
        <v>0</v>
      </c>
      <c r="W421" s="22">
        <f t="shared" si="30"/>
        <v>3</v>
      </c>
      <c r="X421" s="54">
        <v>3</v>
      </c>
      <c r="Y421" s="26"/>
      <c r="Z421" s="26"/>
      <c r="AA421" s="40">
        <v>44831</v>
      </c>
      <c r="AB421" s="34"/>
      <c r="AC421" s="34"/>
      <c r="AD421" s="25" t="s">
        <v>8</v>
      </c>
    </row>
    <row r="422" spans="1:31" ht="31.5" hidden="1" x14ac:dyDescent="0.25">
      <c r="A422" t="s">
        <v>2543</v>
      </c>
      <c r="B422" t="s">
        <v>2128</v>
      </c>
      <c r="C422" s="17">
        <f>+SUBTOTAL(3,$F$8:F422)</f>
        <v>45</v>
      </c>
      <c r="D422" s="24" t="s">
        <v>174</v>
      </c>
      <c r="E422" s="25" t="s">
        <v>183</v>
      </c>
      <c r="F422" s="23" t="s">
        <v>1477</v>
      </c>
      <c r="G422" s="23" t="s">
        <v>45</v>
      </c>
      <c r="H422" s="19" t="str">
        <f t="shared" si="28"/>
        <v>"Собир ота Пулатов" ОК Паррандачиликни ташкил этиш</v>
      </c>
      <c r="I422" s="23"/>
      <c r="J422" s="25" t="s">
        <v>23</v>
      </c>
      <c r="K422" s="25" t="s">
        <v>83</v>
      </c>
      <c r="L422" s="18"/>
      <c r="M422" s="18"/>
      <c r="N422" s="20"/>
      <c r="O422" s="20"/>
      <c r="P422" s="20"/>
      <c r="Q422" s="20"/>
      <c r="R422" s="21">
        <f t="shared" si="29"/>
        <v>300</v>
      </c>
      <c r="S422" s="27">
        <v>150</v>
      </c>
      <c r="T422" s="27">
        <v>150</v>
      </c>
      <c r="U422" s="27">
        <v>0</v>
      </c>
      <c r="V422" s="27">
        <v>0</v>
      </c>
      <c r="W422" s="22">
        <f t="shared" si="30"/>
        <v>3</v>
      </c>
      <c r="X422" s="27">
        <v>3</v>
      </c>
      <c r="Y422" s="26"/>
      <c r="Z422" s="26"/>
      <c r="AA422" s="40">
        <v>44820</v>
      </c>
      <c r="AB422" s="34"/>
      <c r="AC422" s="34"/>
      <c r="AD422" s="25" t="s">
        <v>8</v>
      </c>
    </row>
    <row r="423" spans="1:31" ht="31.5" hidden="1" x14ac:dyDescent="0.25">
      <c r="A423" t="s">
        <v>2544</v>
      </c>
      <c r="B423" t="s">
        <v>2128</v>
      </c>
      <c r="C423" s="17">
        <f>+SUBTOTAL(3,$F$8:F423)</f>
        <v>45</v>
      </c>
      <c r="D423" s="24" t="s">
        <v>174</v>
      </c>
      <c r="E423" s="25" t="s">
        <v>183</v>
      </c>
      <c r="F423" s="23" t="s">
        <v>1478</v>
      </c>
      <c r="G423" s="23" t="s">
        <v>111</v>
      </c>
      <c r="H423" s="19" t="str">
        <f t="shared" si="28"/>
        <v>Ташаббускор "Одилов Азиз" Маиший хизмат кўрсатиш</v>
      </c>
      <c r="I423" s="23"/>
      <c r="J423" s="25" t="s">
        <v>24</v>
      </c>
      <c r="K423" s="25" t="s">
        <v>111</v>
      </c>
      <c r="L423" s="18"/>
      <c r="M423" s="18"/>
      <c r="N423" s="20"/>
      <c r="O423" s="20"/>
      <c r="P423" s="20"/>
      <c r="Q423" s="20"/>
      <c r="R423" s="21">
        <f t="shared" si="29"/>
        <v>400</v>
      </c>
      <c r="S423" s="27">
        <v>400</v>
      </c>
      <c r="T423" s="27">
        <v>0</v>
      </c>
      <c r="U423" s="27">
        <v>0</v>
      </c>
      <c r="V423" s="27">
        <v>0</v>
      </c>
      <c r="W423" s="22">
        <f t="shared" si="30"/>
        <v>4</v>
      </c>
      <c r="X423" s="27">
        <v>4</v>
      </c>
      <c r="Y423" s="26"/>
      <c r="Z423" s="26"/>
      <c r="AA423" s="40">
        <v>44833</v>
      </c>
      <c r="AB423" s="34"/>
      <c r="AC423" s="34"/>
      <c r="AD423" s="25" t="s">
        <v>8</v>
      </c>
    </row>
    <row r="424" spans="1:31" ht="31.5" hidden="1" x14ac:dyDescent="0.25">
      <c r="A424" t="s">
        <v>2545</v>
      </c>
      <c r="B424" t="s">
        <v>2128</v>
      </c>
      <c r="C424" s="17">
        <f>+SUBTOTAL(3,$F$8:F424)</f>
        <v>45</v>
      </c>
      <c r="D424" s="24" t="s">
        <v>174</v>
      </c>
      <c r="E424" s="25" t="s">
        <v>183</v>
      </c>
      <c r="F424" s="23" t="s">
        <v>1479</v>
      </c>
      <c r="G424" s="23" t="s">
        <v>111</v>
      </c>
      <c r="H424" s="19" t="str">
        <f t="shared" si="28"/>
        <v>Ташаббускор "Тўйинов Наврўз" Маиший хизмат кўрсатиш</v>
      </c>
      <c r="I424" s="23"/>
      <c r="J424" s="25" t="s">
        <v>24</v>
      </c>
      <c r="K424" s="25" t="s">
        <v>111</v>
      </c>
      <c r="L424" s="18"/>
      <c r="M424" s="18"/>
      <c r="N424" s="20"/>
      <c r="O424" s="20"/>
      <c r="P424" s="20"/>
      <c r="Q424" s="20"/>
      <c r="R424" s="21">
        <f t="shared" si="29"/>
        <v>500</v>
      </c>
      <c r="S424" s="27">
        <v>500</v>
      </c>
      <c r="T424" s="27">
        <v>0</v>
      </c>
      <c r="U424" s="27">
        <v>0</v>
      </c>
      <c r="V424" s="27">
        <v>0</v>
      </c>
      <c r="W424" s="22">
        <f t="shared" si="30"/>
        <v>4</v>
      </c>
      <c r="X424" s="27">
        <v>4</v>
      </c>
      <c r="Y424" s="26"/>
      <c r="Z424" s="26"/>
      <c r="AA424" s="40">
        <v>44833</v>
      </c>
      <c r="AB424" s="34"/>
      <c r="AC424" s="34"/>
      <c r="AD424" s="25" t="s">
        <v>8</v>
      </c>
    </row>
    <row r="425" spans="1:31" ht="31.5" hidden="1" x14ac:dyDescent="0.25">
      <c r="A425" t="s">
        <v>2546</v>
      </c>
      <c r="B425" t="s">
        <v>2128</v>
      </c>
      <c r="C425" s="17">
        <f>+SUBTOTAL(3,$F$8:F425)</f>
        <v>45</v>
      </c>
      <c r="D425" s="24" t="s">
        <v>174</v>
      </c>
      <c r="E425" s="25" t="s">
        <v>183</v>
      </c>
      <c r="F425" s="23" t="s">
        <v>1480</v>
      </c>
      <c r="G425" s="23" t="s">
        <v>165</v>
      </c>
      <c r="H425" s="19" t="str">
        <f t="shared" si="28"/>
        <v>"NARPAY MUHAMMADJON KELAJAK" XK Акфа ромлари ишлаб чиқаришни ташкил этиш</v>
      </c>
      <c r="I425" s="23"/>
      <c r="J425" s="25" t="s">
        <v>20</v>
      </c>
      <c r="K425" s="25" t="s">
        <v>527</v>
      </c>
      <c r="L425" s="18"/>
      <c r="M425" s="18"/>
      <c r="N425" s="20"/>
      <c r="O425" s="20"/>
      <c r="P425" s="20"/>
      <c r="Q425" s="20"/>
      <c r="R425" s="21">
        <f t="shared" si="29"/>
        <v>350</v>
      </c>
      <c r="S425" s="27">
        <v>300</v>
      </c>
      <c r="T425" s="27">
        <v>50</v>
      </c>
      <c r="U425" s="27">
        <v>0</v>
      </c>
      <c r="V425" s="27">
        <v>0</v>
      </c>
      <c r="W425" s="22">
        <f t="shared" si="30"/>
        <v>4</v>
      </c>
      <c r="X425" s="27">
        <v>4</v>
      </c>
      <c r="Y425" s="26"/>
      <c r="Z425" s="26"/>
      <c r="AA425" s="40">
        <v>44833</v>
      </c>
      <c r="AB425" s="34"/>
      <c r="AC425" s="34"/>
      <c r="AD425" s="25" t="s">
        <v>21</v>
      </c>
    </row>
    <row r="426" spans="1:31" ht="31.5" hidden="1" x14ac:dyDescent="0.25">
      <c r="A426" t="s">
        <v>2547</v>
      </c>
      <c r="B426" t="s">
        <v>2128</v>
      </c>
      <c r="C426" s="17">
        <f>+SUBTOTAL(3,$F$8:F426)</f>
        <v>45</v>
      </c>
      <c r="D426" s="24" t="s">
        <v>174</v>
      </c>
      <c r="E426" s="25" t="s">
        <v>183</v>
      </c>
      <c r="F426" s="23" t="s">
        <v>1481</v>
      </c>
      <c r="G426" s="23" t="s">
        <v>1482</v>
      </c>
      <c r="H426" s="19" t="str">
        <f t="shared" si="28"/>
        <v>"MADINA NUR ORZU" ХК  Гўшт йўналишида паррандачилик хўжалигини ташкил этиш</v>
      </c>
      <c r="I426" s="23"/>
      <c r="J426" s="25" t="s">
        <v>23</v>
      </c>
      <c r="K426" s="25" t="s">
        <v>83</v>
      </c>
      <c r="L426" s="18"/>
      <c r="M426" s="18"/>
      <c r="N426" s="20"/>
      <c r="O426" s="20"/>
      <c r="P426" s="20"/>
      <c r="Q426" s="20"/>
      <c r="R426" s="21">
        <f t="shared" si="29"/>
        <v>720</v>
      </c>
      <c r="S426" s="27">
        <v>500</v>
      </c>
      <c r="T426" s="27">
        <v>220</v>
      </c>
      <c r="U426" s="27">
        <v>0</v>
      </c>
      <c r="V426" s="27">
        <v>0</v>
      </c>
      <c r="W426" s="22">
        <f t="shared" si="30"/>
        <v>3</v>
      </c>
      <c r="X426" s="27">
        <v>3</v>
      </c>
      <c r="Y426" s="26"/>
      <c r="Z426" s="26"/>
      <c r="AA426" s="40">
        <v>44820</v>
      </c>
      <c r="AB426" s="34"/>
      <c r="AC426" s="34"/>
      <c r="AD426" s="25" t="s">
        <v>26</v>
      </c>
    </row>
    <row r="427" spans="1:31" ht="31.5" hidden="1" x14ac:dyDescent="0.25">
      <c r="A427" t="s">
        <v>2548</v>
      </c>
      <c r="B427" t="s">
        <v>2128</v>
      </c>
      <c r="C427" s="17">
        <f>+SUBTOTAL(3,$F$8:F427)</f>
        <v>45</v>
      </c>
      <c r="D427" s="24" t="s">
        <v>174</v>
      </c>
      <c r="E427" s="25" t="s">
        <v>183</v>
      </c>
      <c r="F427" s="23" t="s">
        <v>1483</v>
      </c>
      <c r="G427" s="23" t="s">
        <v>1482</v>
      </c>
      <c r="H427" s="19" t="str">
        <f t="shared" si="28"/>
        <v>"NARPAY ECO PLAST" ОК  Гўшт йўналишида паррандачилик хўжалигини ташкил этиш</v>
      </c>
      <c r="I427" s="23"/>
      <c r="J427" s="25" t="s">
        <v>23</v>
      </c>
      <c r="K427" s="25" t="s">
        <v>83</v>
      </c>
      <c r="L427" s="18"/>
      <c r="M427" s="18"/>
      <c r="N427" s="20"/>
      <c r="O427" s="20"/>
      <c r="P427" s="20"/>
      <c r="Q427" s="20"/>
      <c r="R427" s="21">
        <f t="shared" si="29"/>
        <v>500</v>
      </c>
      <c r="S427" s="27">
        <v>250</v>
      </c>
      <c r="T427" s="27">
        <v>250</v>
      </c>
      <c r="U427" s="27">
        <v>0</v>
      </c>
      <c r="V427" s="27">
        <v>0</v>
      </c>
      <c r="W427" s="22">
        <f t="shared" si="30"/>
        <v>2</v>
      </c>
      <c r="X427" s="27">
        <v>2</v>
      </c>
      <c r="Y427" s="26"/>
      <c r="Z427" s="26"/>
      <c r="AA427" s="40">
        <v>44831</v>
      </c>
      <c r="AB427" s="34"/>
      <c r="AC427" s="34"/>
      <c r="AD427" s="25" t="s">
        <v>8</v>
      </c>
    </row>
    <row r="428" spans="1:31" ht="31.5" hidden="1" x14ac:dyDescent="0.25">
      <c r="A428" t="s">
        <v>2549</v>
      </c>
      <c r="B428" t="s">
        <v>2128</v>
      </c>
      <c r="C428" s="17">
        <f>+SUBTOTAL(3,$F$8:F428)</f>
        <v>45</v>
      </c>
      <c r="D428" s="24" t="s">
        <v>174</v>
      </c>
      <c r="E428" s="25" t="s">
        <v>183</v>
      </c>
      <c r="F428" s="23" t="s">
        <v>1484</v>
      </c>
      <c r="G428" s="23" t="s">
        <v>1485</v>
      </c>
      <c r="H428" s="19" t="str">
        <f t="shared" si="28"/>
        <v>"Хожи Қурбон Ота чорваси" ФХ Наслли чорвачилик фермер хўжалигини ташкил этиш</v>
      </c>
      <c r="I428" s="23"/>
      <c r="J428" s="25" t="s">
        <v>23</v>
      </c>
      <c r="K428" s="25" t="s">
        <v>42</v>
      </c>
      <c r="L428" s="18"/>
      <c r="M428" s="18"/>
      <c r="N428" s="20"/>
      <c r="O428" s="20"/>
      <c r="P428" s="20"/>
      <c r="Q428" s="20"/>
      <c r="R428" s="21">
        <f t="shared" si="29"/>
        <v>450</v>
      </c>
      <c r="S428" s="27">
        <v>300</v>
      </c>
      <c r="T428" s="27">
        <v>150</v>
      </c>
      <c r="U428" s="27">
        <v>0</v>
      </c>
      <c r="V428" s="27">
        <v>0</v>
      </c>
      <c r="W428" s="22">
        <f t="shared" si="30"/>
        <v>3</v>
      </c>
      <c r="X428" s="27">
        <v>3</v>
      </c>
      <c r="Y428" s="26"/>
      <c r="Z428" s="26"/>
      <c r="AA428" s="40">
        <v>44820</v>
      </c>
      <c r="AB428" s="34"/>
      <c r="AC428" s="34"/>
      <c r="AD428" s="25" t="s">
        <v>8</v>
      </c>
    </row>
    <row r="429" spans="1:31" ht="31.5" hidden="1" x14ac:dyDescent="0.25">
      <c r="A429" t="s">
        <v>2550</v>
      </c>
      <c r="B429" t="s">
        <v>2128</v>
      </c>
      <c r="C429" s="17">
        <f>+SUBTOTAL(3,$F$8:F429)</f>
        <v>45</v>
      </c>
      <c r="D429" s="24" t="s">
        <v>174</v>
      </c>
      <c r="E429" s="25" t="s">
        <v>183</v>
      </c>
      <c r="F429" s="23" t="s">
        <v>1486</v>
      </c>
      <c r="G429" s="23" t="s">
        <v>169</v>
      </c>
      <c r="H429" s="19" t="str">
        <f t="shared" si="28"/>
        <v>"YAXSHIBOY BOBO KOMPLEKSI"  XK Сунъий қопламали стадион ташкил этиш</v>
      </c>
      <c r="I429" s="23"/>
      <c r="J429" s="25" t="s">
        <v>24</v>
      </c>
      <c r="K429" s="25" t="s">
        <v>111</v>
      </c>
      <c r="L429" s="18"/>
      <c r="M429" s="18"/>
      <c r="N429" s="20"/>
      <c r="O429" s="20"/>
      <c r="P429" s="20"/>
      <c r="Q429" s="20"/>
      <c r="R429" s="21">
        <f t="shared" si="29"/>
        <v>400</v>
      </c>
      <c r="S429" s="27">
        <v>235</v>
      </c>
      <c r="T429" s="27">
        <v>165</v>
      </c>
      <c r="U429" s="27">
        <v>0</v>
      </c>
      <c r="V429" s="27">
        <v>0</v>
      </c>
      <c r="W429" s="22">
        <f t="shared" si="30"/>
        <v>1</v>
      </c>
      <c r="X429" s="27">
        <v>1</v>
      </c>
      <c r="Y429" s="26"/>
      <c r="Z429" s="26"/>
      <c r="AA429" s="40">
        <v>44769</v>
      </c>
      <c r="AB429" s="34"/>
      <c r="AC429" s="34"/>
      <c r="AD429" s="25" t="s">
        <v>21</v>
      </c>
    </row>
    <row r="430" spans="1:31" ht="31.5" hidden="1" x14ac:dyDescent="0.25">
      <c r="A430" t="s">
        <v>2551</v>
      </c>
      <c r="B430" t="s">
        <v>2128</v>
      </c>
      <c r="C430" s="17">
        <f>+SUBTOTAL(3,$F$8:F430)</f>
        <v>45</v>
      </c>
      <c r="D430" s="24" t="s">
        <v>174</v>
      </c>
      <c r="E430" s="25" t="s">
        <v>183</v>
      </c>
      <c r="F430" s="23" t="s">
        <v>1487</v>
      </c>
      <c r="G430" s="23" t="s">
        <v>98</v>
      </c>
      <c r="H430" s="19" t="str">
        <f t="shared" si="28"/>
        <v>Ташаббускор "Мардонов Шерали" Балиқчилик хўжалигини ташкил этиш</v>
      </c>
      <c r="I430" s="23"/>
      <c r="J430" s="25" t="s">
        <v>23</v>
      </c>
      <c r="K430" s="25" t="s">
        <v>79</v>
      </c>
      <c r="L430" s="18"/>
      <c r="M430" s="18"/>
      <c r="N430" s="20"/>
      <c r="O430" s="20"/>
      <c r="P430" s="20"/>
      <c r="Q430" s="20"/>
      <c r="R430" s="21">
        <f t="shared" si="29"/>
        <v>300</v>
      </c>
      <c r="S430" s="27">
        <v>300</v>
      </c>
      <c r="T430" s="27">
        <v>0</v>
      </c>
      <c r="U430" s="27">
        <v>0</v>
      </c>
      <c r="V430" s="27">
        <v>0</v>
      </c>
      <c r="W430" s="22">
        <f t="shared" si="30"/>
        <v>2</v>
      </c>
      <c r="X430" s="27">
        <v>2</v>
      </c>
      <c r="Y430" s="26"/>
      <c r="Z430" s="26"/>
      <c r="AA430" s="40">
        <v>44833</v>
      </c>
      <c r="AB430" s="34"/>
      <c r="AC430" s="34"/>
      <c r="AD430" s="25" t="s">
        <v>8</v>
      </c>
    </row>
    <row r="431" spans="1:31" ht="31.5" hidden="1" x14ac:dyDescent="0.25">
      <c r="A431" t="s">
        <v>2552</v>
      </c>
      <c r="B431" t="s">
        <v>2128</v>
      </c>
      <c r="C431" s="17">
        <f>+SUBTOTAL(3,$F$8:F431)</f>
        <v>45</v>
      </c>
      <c r="D431" s="24" t="s">
        <v>174</v>
      </c>
      <c r="E431" s="25" t="s">
        <v>183</v>
      </c>
      <c r="F431" s="23" t="s">
        <v>1488</v>
      </c>
      <c r="G431" s="23" t="s">
        <v>1489</v>
      </c>
      <c r="H431" s="19" t="str">
        <f t="shared" si="28"/>
        <v>"OQTOSH KITOBLAR" ОК Кутубхона фаолиятини кенгайтириш</v>
      </c>
      <c r="I431" s="23"/>
      <c r="J431" s="25" t="s">
        <v>24</v>
      </c>
      <c r="K431" s="25" t="s">
        <v>529</v>
      </c>
      <c r="L431" s="18"/>
      <c r="M431" s="18"/>
      <c r="N431" s="20"/>
      <c r="O431" s="20"/>
      <c r="P431" s="20"/>
      <c r="Q431" s="20"/>
      <c r="R431" s="21">
        <f t="shared" si="29"/>
        <v>250</v>
      </c>
      <c r="S431" s="27">
        <v>250</v>
      </c>
      <c r="T431" s="27">
        <v>0</v>
      </c>
      <c r="U431" s="27">
        <v>0</v>
      </c>
      <c r="V431" s="27">
        <v>0</v>
      </c>
      <c r="W431" s="22">
        <f t="shared" si="30"/>
        <v>1</v>
      </c>
      <c r="X431" s="27">
        <v>1</v>
      </c>
      <c r="Y431" s="26"/>
      <c r="Z431" s="26"/>
      <c r="AA431" s="40">
        <v>44651</v>
      </c>
      <c r="AB431" s="34"/>
      <c r="AC431" s="34"/>
      <c r="AD431" s="25" t="s">
        <v>21</v>
      </c>
    </row>
    <row r="432" spans="1:31" ht="31.5" hidden="1" x14ac:dyDescent="0.25">
      <c r="A432" t="s">
        <v>2553</v>
      </c>
      <c r="B432" t="s">
        <v>2128</v>
      </c>
      <c r="C432" s="17">
        <f>+SUBTOTAL(3,$F$8:F432)</f>
        <v>45</v>
      </c>
      <c r="D432" s="24" t="s">
        <v>174</v>
      </c>
      <c r="E432" s="25" t="s">
        <v>183</v>
      </c>
      <c r="F432" s="23" t="s">
        <v>1573</v>
      </c>
      <c r="G432" s="23" t="s">
        <v>1574</v>
      </c>
      <c r="H432" s="19" t="str">
        <f t="shared" si="28"/>
        <v>"FAYOZBEK AZIZBEK NUR" МЧЖ Ўсимлик ёғи қадоқлашни ташкил этиш.</v>
      </c>
      <c r="I432" s="23"/>
      <c r="J432" s="25" t="s">
        <v>20</v>
      </c>
      <c r="K432" s="25" t="s">
        <v>537</v>
      </c>
      <c r="L432" s="18"/>
      <c r="M432" s="18"/>
      <c r="N432" s="20"/>
      <c r="O432" s="20"/>
      <c r="P432" s="20"/>
      <c r="Q432" s="20"/>
      <c r="R432" s="21">
        <f t="shared" si="29"/>
        <v>350</v>
      </c>
      <c r="S432" s="27">
        <v>100</v>
      </c>
      <c r="T432" s="27">
        <v>250</v>
      </c>
      <c r="U432" s="27">
        <v>0</v>
      </c>
      <c r="V432" s="27">
        <v>0</v>
      </c>
      <c r="W432" s="22">
        <f t="shared" si="30"/>
        <v>4</v>
      </c>
      <c r="X432" s="27">
        <v>4</v>
      </c>
      <c r="Y432" s="26"/>
      <c r="Z432" s="26"/>
      <c r="AA432" s="40">
        <v>44846</v>
      </c>
      <c r="AB432" s="34"/>
      <c r="AC432" s="34"/>
      <c r="AD432" s="25" t="s">
        <v>26</v>
      </c>
    </row>
    <row r="433" spans="1:30" ht="31.5" hidden="1" x14ac:dyDescent="0.25">
      <c r="A433" t="s">
        <v>2554</v>
      </c>
      <c r="B433" t="s">
        <v>2128</v>
      </c>
      <c r="C433" s="17">
        <f>+SUBTOTAL(3,$F$8:F433)</f>
        <v>45</v>
      </c>
      <c r="D433" s="24" t="s">
        <v>174</v>
      </c>
      <c r="E433" s="25" t="s">
        <v>183</v>
      </c>
      <c r="F433" s="23" t="s">
        <v>1045</v>
      </c>
      <c r="G433" s="23" t="s">
        <v>474</v>
      </c>
      <c r="H433" s="19" t="str">
        <f t="shared" si="28"/>
        <v xml:space="preserve">"NARPAY MIRZO YULDOSHEV"XK Темир-бетон маҳсулотлари ишлаб чиқариш </v>
      </c>
      <c r="I433" s="23"/>
      <c r="J433" s="25" t="s">
        <v>20</v>
      </c>
      <c r="K433" s="25" t="s">
        <v>527</v>
      </c>
      <c r="L433" s="18"/>
      <c r="M433" s="18"/>
      <c r="N433" s="20"/>
      <c r="O433" s="20"/>
      <c r="P433" s="20"/>
      <c r="Q433" s="20"/>
      <c r="R433" s="21">
        <f t="shared" si="29"/>
        <v>2500</v>
      </c>
      <c r="S433" s="27">
        <v>2500</v>
      </c>
      <c r="T433" s="27">
        <v>0</v>
      </c>
      <c r="U433" s="27">
        <v>0</v>
      </c>
      <c r="V433" s="27">
        <v>0</v>
      </c>
      <c r="W433" s="22">
        <f t="shared" si="30"/>
        <v>10</v>
      </c>
      <c r="X433" s="27">
        <v>10</v>
      </c>
      <c r="Y433" s="26"/>
      <c r="Z433" s="26"/>
      <c r="AA433" s="40">
        <v>44820</v>
      </c>
      <c r="AB433" s="34"/>
      <c r="AC433" s="34"/>
      <c r="AD433" s="25" t="s">
        <v>554</v>
      </c>
    </row>
    <row r="434" spans="1:30" ht="47.25" hidden="1" x14ac:dyDescent="0.25">
      <c r="A434" t="s">
        <v>2555</v>
      </c>
      <c r="B434" t="s">
        <v>2128</v>
      </c>
      <c r="C434" s="17">
        <f>+SUBTOTAL(3,$F$8:F434)</f>
        <v>45</v>
      </c>
      <c r="D434" s="24" t="s">
        <v>174</v>
      </c>
      <c r="E434" s="25" t="s">
        <v>183</v>
      </c>
      <c r="F434" s="23" t="s">
        <v>1035</v>
      </c>
      <c r="G434" s="23" t="s">
        <v>468</v>
      </c>
      <c r="H434" s="19" t="str">
        <f t="shared" si="28"/>
        <v>"SMART UNION"МЧЖ Томчилатиб ва ёмғирлатиб суғориш ускуналари ва жихозлари ишлаб чиқариш</v>
      </c>
      <c r="I434" s="23"/>
      <c r="J434" s="25" t="s">
        <v>20</v>
      </c>
      <c r="K434" s="25" t="s">
        <v>532</v>
      </c>
      <c r="L434" s="18"/>
      <c r="M434" s="18"/>
      <c r="N434" s="20"/>
      <c r="O434" s="20"/>
      <c r="P434" s="20"/>
      <c r="Q434" s="20"/>
      <c r="R434" s="21">
        <f t="shared" si="29"/>
        <v>10769.630999999999</v>
      </c>
      <c r="S434" s="27">
        <v>10192.26</v>
      </c>
      <c r="T434" s="27">
        <v>0</v>
      </c>
      <c r="U434" s="27">
        <v>51</v>
      </c>
      <c r="V434" s="27">
        <v>0</v>
      </c>
      <c r="W434" s="22">
        <f t="shared" si="30"/>
        <v>6</v>
      </c>
      <c r="X434" s="27">
        <v>6</v>
      </c>
      <c r="Y434" s="26"/>
      <c r="Z434" s="26"/>
      <c r="AA434" s="40">
        <v>44662</v>
      </c>
      <c r="AB434" s="34"/>
      <c r="AC434" s="34"/>
      <c r="AD434" s="25" t="s">
        <v>92</v>
      </c>
    </row>
    <row r="435" spans="1:30" ht="31.5" hidden="1" x14ac:dyDescent="0.25">
      <c r="A435" t="s">
        <v>2556</v>
      </c>
      <c r="B435" t="s">
        <v>2128</v>
      </c>
      <c r="C435" s="17">
        <f>+SUBTOTAL(3,$F$8:F435)</f>
        <v>45</v>
      </c>
      <c r="D435" s="24" t="s">
        <v>174</v>
      </c>
      <c r="E435" s="25" t="s">
        <v>183</v>
      </c>
      <c r="F435" s="23" t="s">
        <v>1068</v>
      </c>
      <c r="G435" s="23" t="s">
        <v>267</v>
      </c>
      <c r="H435" s="19" t="str">
        <f t="shared" si="28"/>
        <v>"Гектор Барис"хк Меҳмонхона ва маиший хизмат кўрсатиш объектларини ташкил этиш</v>
      </c>
      <c r="I435" s="23"/>
      <c r="J435" s="25" t="s">
        <v>24</v>
      </c>
      <c r="K435" s="25" t="s">
        <v>144</v>
      </c>
      <c r="L435" s="18"/>
      <c r="M435" s="18"/>
      <c r="N435" s="20"/>
      <c r="O435" s="20"/>
      <c r="P435" s="20"/>
      <c r="Q435" s="20"/>
      <c r="R435" s="21">
        <f t="shared" si="29"/>
        <v>5000</v>
      </c>
      <c r="S435" s="27">
        <v>4000</v>
      </c>
      <c r="T435" s="27">
        <v>1000</v>
      </c>
      <c r="U435" s="27">
        <v>0</v>
      </c>
      <c r="V435" s="27">
        <v>0</v>
      </c>
      <c r="W435" s="22">
        <f t="shared" si="30"/>
        <v>23</v>
      </c>
      <c r="X435" s="27">
        <v>3</v>
      </c>
      <c r="Y435" s="26"/>
      <c r="Z435" s="26">
        <v>20</v>
      </c>
      <c r="AA435" s="40">
        <v>44739</v>
      </c>
      <c r="AB435" s="34"/>
      <c r="AC435" s="34"/>
      <c r="AD435" s="25" t="s">
        <v>28</v>
      </c>
    </row>
    <row r="436" spans="1:30" ht="31.5" hidden="1" x14ac:dyDescent="0.25">
      <c r="A436" t="s">
        <v>2557</v>
      </c>
      <c r="B436" t="s">
        <v>2128</v>
      </c>
      <c r="C436" s="17">
        <f>+SUBTOTAL(3,$F$8:F436)</f>
        <v>45</v>
      </c>
      <c r="D436" s="24" t="s">
        <v>174</v>
      </c>
      <c r="E436" s="25" t="s">
        <v>183</v>
      </c>
      <c r="F436" s="23" t="s">
        <v>958</v>
      </c>
      <c r="G436" s="23" t="s">
        <v>496</v>
      </c>
      <c r="H436" s="19" t="str">
        <f t="shared" si="28"/>
        <v>"Оқтош АКМ"ХК Савдо ва маиший хизмат кўрсатиш объектлари ташкил этиш</v>
      </c>
      <c r="I436" s="23"/>
      <c r="J436" s="25" t="s">
        <v>24</v>
      </c>
      <c r="K436" s="25" t="s">
        <v>155</v>
      </c>
      <c r="L436" s="18"/>
      <c r="M436" s="18"/>
      <c r="N436" s="20"/>
      <c r="O436" s="20"/>
      <c r="P436" s="20"/>
      <c r="Q436" s="20"/>
      <c r="R436" s="21">
        <f t="shared" si="29"/>
        <v>3000</v>
      </c>
      <c r="S436" s="27">
        <v>3000</v>
      </c>
      <c r="T436" s="27">
        <v>0</v>
      </c>
      <c r="U436" s="27">
        <v>0</v>
      </c>
      <c r="V436" s="27">
        <v>0</v>
      </c>
      <c r="W436" s="22">
        <f t="shared" si="30"/>
        <v>6</v>
      </c>
      <c r="X436" s="27">
        <v>6</v>
      </c>
      <c r="Y436" s="26"/>
      <c r="Z436" s="26"/>
      <c r="AA436" s="40">
        <v>44858</v>
      </c>
      <c r="AB436" s="34"/>
      <c r="AC436" s="34"/>
      <c r="AD436" s="25" t="s">
        <v>8</v>
      </c>
    </row>
    <row r="437" spans="1:30" ht="31.5" hidden="1" x14ac:dyDescent="0.25">
      <c r="A437" t="s">
        <v>2558</v>
      </c>
      <c r="B437" t="s">
        <v>2128</v>
      </c>
      <c r="C437" s="17">
        <f>+SUBTOTAL(3,$F$8:F437)</f>
        <v>45</v>
      </c>
      <c r="D437" s="24" t="s">
        <v>174</v>
      </c>
      <c r="E437" s="25" t="s">
        <v>183</v>
      </c>
      <c r="F437" s="23" t="s">
        <v>768</v>
      </c>
      <c r="G437" s="23" t="s">
        <v>193</v>
      </c>
      <c r="H437" s="19" t="str">
        <f t="shared" si="28"/>
        <v>"Сахий бекбарака"МЧЖ узумчиликни ташкил этиш</v>
      </c>
      <c r="I437" s="23"/>
      <c r="J437" s="25" t="s">
        <v>23</v>
      </c>
      <c r="K437" s="25" t="s">
        <v>110</v>
      </c>
      <c r="L437" s="18"/>
      <c r="M437" s="18"/>
      <c r="N437" s="20"/>
      <c r="O437" s="20"/>
      <c r="P437" s="20"/>
      <c r="Q437" s="20"/>
      <c r="R437" s="21">
        <f t="shared" si="29"/>
        <v>4000</v>
      </c>
      <c r="S437" s="27">
        <v>4000</v>
      </c>
      <c r="T437" s="27">
        <v>0</v>
      </c>
      <c r="U437" s="27">
        <v>0</v>
      </c>
      <c r="V437" s="27">
        <v>0</v>
      </c>
      <c r="W437" s="22">
        <f t="shared" si="30"/>
        <v>15</v>
      </c>
      <c r="X437" s="27">
        <v>10</v>
      </c>
      <c r="Y437" s="26">
        <v>5</v>
      </c>
      <c r="Z437" s="26"/>
      <c r="AA437" s="40">
        <v>44819</v>
      </c>
      <c r="AB437" s="34"/>
      <c r="AC437" s="34"/>
      <c r="AD437" s="25" t="s">
        <v>8</v>
      </c>
    </row>
    <row r="438" spans="1:30" ht="31.5" hidden="1" x14ac:dyDescent="0.25">
      <c r="A438" t="s">
        <v>2559</v>
      </c>
      <c r="B438" t="s">
        <v>2128</v>
      </c>
      <c r="C438" s="17">
        <f>+SUBTOTAL(3,$F$8:F438)</f>
        <v>45</v>
      </c>
      <c r="D438" s="24" t="s">
        <v>174</v>
      </c>
      <c r="E438" s="25" t="s">
        <v>183</v>
      </c>
      <c r="F438" s="23" t="s">
        <v>769</v>
      </c>
      <c r="G438" s="23" t="s">
        <v>268</v>
      </c>
      <c r="H438" s="19" t="str">
        <f t="shared" si="28"/>
        <v>"IDEAL TEXNO MIR INVEST"МЧЖ Мебель ишлаб чиқариш объектларини ташкил этиш</v>
      </c>
      <c r="I438" s="23"/>
      <c r="J438" s="25" t="s">
        <v>20</v>
      </c>
      <c r="K438" s="25" t="s">
        <v>1386</v>
      </c>
      <c r="L438" s="18"/>
      <c r="M438" s="18"/>
      <c r="N438" s="20"/>
      <c r="O438" s="20"/>
      <c r="P438" s="20"/>
      <c r="Q438" s="20"/>
      <c r="R438" s="21">
        <f t="shared" si="29"/>
        <v>3500</v>
      </c>
      <c r="S438" s="27">
        <v>1500</v>
      </c>
      <c r="T438" s="27">
        <v>2000</v>
      </c>
      <c r="U438" s="27">
        <v>0</v>
      </c>
      <c r="V438" s="27">
        <v>0</v>
      </c>
      <c r="W438" s="22">
        <f t="shared" si="30"/>
        <v>10</v>
      </c>
      <c r="X438" s="27">
        <v>7</v>
      </c>
      <c r="Y438" s="26">
        <v>3</v>
      </c>
      <c r="Z438" s="26"/>
      <c r="AA438" s="40">
        <v>44812</v>
      </c>
      <c r="AB438" s="34"/>
      <c r="AC438" s="34"/>
      <c r="AD438" s="25" t="s">
        <v>26</v>
      </c>
    </row>
    <row r="439" spans="1:30" ht="31.5" hidden="1" x14ac:dyDescent="0.25">
      <c r="A439" t="s">
        <v>2560</v>
      </c>
      <c r="B439" t="s">
        <v>2128</v>
      </c>
      <c r="C439" s="17">
        <f>+SUBTOTAL(3,$F$8:F439)</f>
        <v>45</v>
      </c>
      <c r="D439" s="24" t="s">
        <v>174</v>
      </c>
      <c r="E439" s="25" t="s">
        <v>183</v>
      </c>
      <c r="F439" s="23" t="s">
        <v>767</v>
      </c>
      <c r="G439" s="23" t="s">
        <v>331</v>
      </c>
      <c r="H439" s="19" t="str">
        <f t="shared" si="28"/>
        <v xml:space="preserve">"Xirmon city"МЧЖ Узумчиликни ташкил этиш </v>
      </c>
      <c r="I439" s="23"/>
      <c r="J439" s="25" t="s">
        <v>23</v>
      </c>
      <c r="K439" s="25" t="s">
        <v>110</v>
      </c>
      <c r="L439" s="18"/>
      <c r="M439" s="18"/>
      <c r="N439" s="20"/>
      <c r="O439" s="20"/>
      <c r="P439" s="20"/>
      <c r="Q439" s="20"/>
      <c r="R439" s="21">
        <f t="shared" si="29"/>
        <v>800</v>
      </c>
      <c r="S439" s="27">
        <v>800</v>
      </c>
      <c r="T439" s="27">
        <v>0</v>
      </c>
      <c r="U439" s="27">
        <v>0</v>
      </c>
      <c r="V439" s="27">
        <v>0</v>
      </c>
      <c r="W439" s="22">
        <f t="shared" si="30"/>
        <v>20</v>
      </c>
      <c r="X439" s="27">
        <v>14</v>
      </c>
      <c r="Y439" s="26">
        <v>6</v>
      </c>
      <c r="Z439" s="26"/>
      <c r="AA439" s="40">
        <v>44772</v>
      </c>
      <c r="AB439" s="34"/>
      <c r="AC439" s="34"/>
      <c r="AD439" s="25" t="s">
        <v>8</v>
      </c>
    </row>
    <row r="440" spans="1:30" ht="31.5" hidden="1" x14ac:dyDescent="0.25">
      <c r="A440" t="s">
        <v>2561</v>
      </c>
      <c r="B440" t="s">
        <v>2128</v>
      </c>
      <c r="C440" s="17">
        <f>+SUBTOTAL(3,$F$8:F440)</f>
        <v>45</v>
      </c>
      <c r="D440" s="24" t="s">
        <v>174</v>
      </c>
      <c r="E440" s="25" t="s">
        <v>183</v>
      </c>
      <c r="F440" s="23" t="s">
        <v>982</v>
      </c>
      <c r="G440" s="23" t="s">
        <v>74</v>
      </c>
      <c r="H440" s="19" t="str">
        <f t="shared" si="28"/>
        <v>"Инновацион боғдорчилик"ФХ Боғдорчиликни ривожлантириш</v>
      </c>
      <c r="I440" s="23"/>
      <c r="J440" s="25" t="s">
        <v>23</v>
      </c>
      <c r="K440" s="25" t="s">
        <v>74</v>
      </c>
      <c r="L440" s="18"/>
      <c r="M440" s="18"/>
      <c r="N440" s="20"/>
      <c r="O440" s="20"/>
      <c r="P440" s="20"/>
      <c r="Q440" s="20"/>
      <c r="R440" s="21">
        <f t="shared" si="29"/>
        <v>33585.199999999997</v>
      </c>
      <c r="S440" s="27">
        <v>20000</v>
      </c>
      <c r="T440" s="27">
        <v>0</v>
      </c>
      <c r="U440" s="27">
        <v>1200</v>
      </c>
      <c r="V440" s="27">
        <v>0</v>
      </c>
      <c r="W440" s="22">
        <f t="shared" si="30"/>
        <v>35</v>
      </c>
      <c r="X440" s="27">
        <v>24</v>
      </c>
      <c r="Y440" s="26">
        <v>11</v>
      </c>
      <c r="Z440" s="26"/>
      <c r="AA440" s="40">
        <v>44820</v>
      </c>
      <c r="AB440" s="34"/>
      <c r="AC440" s="34"/>
      <c r="AD440" s="25" t="s">
        <v>26</v>
      </c>
    </row>
    <row r="441" spans="1:30" ht="31.5" hidden="1" x14ac:dyDescent="0.25">
      <c r="A441" t="s">
        <v>2562</v>
      </c>
      <c r="B441" t="s">
        <v>2128</v>
      </c>
      <c r="C441" s="17">
        <f>+SUBTOTAL(3,$F$8:F441)</f>
        <v>45</v>
      </c>
      <c r="D441" s="24" t="s">
        <v>174</v>
      </c>
      <c r="E441" s="25" t="s">
        <v>183</v>
      </c>
      <c r="F441" s="23" t="s">
        <v>775</v>
      </c>
      <c r="G441" s="23" t="s">
        <v>273</v>
      </c>
      <c r="H441" s="19" t="str">
        <f t="shared" si="28"/>
        <v>"Нарпай нур орзу"ФХ Умумий овқатланиш ва савдо комплекси</v>
      </c>
      <c r="I441" s="23"/>
      <c r="J441" s="25" t="s">
        <v>24</v>
      </c>
      <c r="K441" s="25" t="s">
        <v>531</v>
      </c>
      <c r="L441" s="18"/>
      <c r="M441" s="18"/>
      <c r="N441" s="20"/>
      <c r="O441" s="20"/>
      <c r="P441" s="20"/>
      <c r="Q441" s="20"/>
      <c r="R441" s="21">
        <f t="shared" si="29"/>
        <v>800</v>
      </c>
      <c r="S441" s="27">
        <v>800</v>
      </c>
      <c r="T441" s="27">
        <v>0</v>
      </c>
      <c r="U441" s="27">
        <v>0</v>
      </c>
      <c r="V441" s="27">
        <v>0</v>
      </c>
      <c r="W441" s="22">
        <f t="shared" si="30"/>
        <v>5</v>
      </c>
      <c r="X441" s="54">
        <v>3</v>
      </c>
      <c r="Y441" s="58">
        <v>2</v>
      </c>
      <c r="Z441" s="26"/>
      <c r="AA441" s="40">
        <v>44821</v>
      </c>
      <c r="AB441" s="34"/>
      <c r="AC441" s="34"/>
      <c r="AD441" s="25" t="s">
        <v>21</v>
      </c>
    </row>
    <row r="442" spans="1:30" ht="31.5" hidden="1" x14ac:dyDescent="0.25">
      <c r="A442" t="s">
        <v>2563</v>
      </c>
      <c r="B442" t="s">
        <v>2128</v>
      </c>
      <c r="C442" s="17">
        <f>+SUBTOTAL(3,$F$8:F442)</f>
        <v>45</v>
      </c>
      <c r="D442" s="24" t="s">
        <v>174</v>
      </c>
      <c r="E442" s="25" t="s">
        <v>183</v>
      </c>
      <c r="F442" s="23" t="s">
        <v>770</v>
      </c>
      <c r="G442" s="23" t="s">
        <v>270</v>
      </c>
      <c r="H442" s="19" t="str">
        <f t="shared" si="28"/>
        <v>"Нарпай сазани"ФХ Балиқчилик хўжалигини кенгайтириш (интенсив)</v>
      </c>
      <c r="I442" s="23"/>
      <c r="J442" s="25" t="s">
        <v>23</v>
      </c>
      <c r="K442" s="25" t="s">
        <v>79</v>
      </c>
      <c r="L442" s="18"/>
      <c r="M442" s="18"/>
      <c r="N442" s="20"/>
      <c r="O442" s="20"/>
      <c r="P442" s="20"/>
      <c r="Q442" s="20"/>
      <c r="R442" s="21">
        <f t="shared" si="29"/>
        <v>800</v>
      </c>
      <c r="S442" s="27">
        <v>800</v>
      </c>
      <c r="T442" s="27">
        <v>0</v>
      </c>
      <c r="U442" s="27">
        <v>0</v>
      </c>
      <c r="V442" s="27">
        <v>0</v>
      </c>
      <c r="W442" s="22">
        <f t="shared" si="30"/>
        <v>1</v>
      </c>
      <c r="X442" s="27">
        <v>1</v>
      </c>
      <c r="Y442" s="26"/>
      <c r="Z442" s="26"/>
      <c r="AA442" s="40">
        <v>44819</v>
      </c>
      <c r="AB442" s="34"/>
      <c r="AC442" s="34"/>
      <c r="AD442" s="25" t="s">
        <v>26</v>
      </c>
    </row>
    <row r="443" spans="1:30" ht="31.5" hidden="1" x14ac:dyDescent="0.25">
      <c r="A443" t="s">
        <v>2564</v>
      </c>
      <c r="B443" t="s">
        <v>2128</v>
      </c>
      <c r="C443" s="17">
        <f>+SUBTOTAL(3,$F$8:F443)</f>
        <v>45</v>
      </c>
      <c r="D443" s="24" t="s">
        <v>174</v>
      </c>
      <c r="E443" s="25" t="s">
        <v>183</v>
      </c>
      <c r="F443" s="23" t="s">
        <v>772</v>
      </c>
      <c r="G443" s="23" t="s">
        <v>271</v>
      </c>
      <c r="H443" s="19" t="str">
        <f t="shared" si="28"/>
        <v>"Нарпай табобати"ХК Асаларичиликни ташкил этиш</v>
      </c>
      <c r="I443" s="23"/>
      <c r="J443" s="25" t="s">
        <v>23</v>
      </c>
      <c r="K443" s="25" t="s">
        <v>399</v>
      </c>
      <c r="L443" s="18"/>
      <c r="M443" s="18"/>
      <c r="N443" s="20"/>
      <c r="O443" s="20"/>
      <c r="P443" s="20"/>
      <c r="Q443" s="20"/>
      <c r="R443" s="21">
        <f t="shared" si="29"/>
        <v>500</v>
      </c>
      <c r="S443" s="27">
        <v>200</v>
      </c>
      <c r="T443" s="27">
        <v>300</v>
      </c>
      <c r="U443" s="27">
        <v>0</v>
      </c>
      <c r="V443" s="27">
        <v>0</v>
      </c>
      <c r="W443" s="22">
        <f t="shared" si="30"/>
        <v>9</v>
      </c>
      <c r="X443" s="27">
        <v>7</v>
      </c>
      <c r="Y443" s="26">
        <v>2</v>
      </c>
      <c r="Z443" s="26"/>
      <c r="AA443" s="40">
        <v>44739</v>
      </c>
      <c r="AB443" s="34"/>
      <c r="AC443" s="34"/>
      <c r="AD443" s="25" t="s">
        <v>26</v>
      </c>
    </row>
    <row r="444" spans="1:30" ht="31.5" hidden="1" x14ac:dyDescent="0.25">
      <c r="A444" t="s">
        <v>2565</v>
      </c>
      <c r="B444" t="s">
        <v>2128</v>
      </c>
      <c r="C444" s="17">
        <f>+SUBTOTAL(3,$F$8:F444)</f>
        <v>45</v>
      </c>
      <c r="D444" s="24" t="s">
        <v>174</v>
      </c>
      <c r="E444" s="25" t="s">
        <v>183</v>
      </c>
      <c r="F444" s="23" t="s">
        <v>771</v>
      </c>
      <c r="G444" s="23" t="s">
        <v>193</v>
      </c>
      <c r="H444" s="19" t="str">
        <f t="shared" si="28"/>
        <v>"Нарпай эко фруит"ФХ узумчиликни ташкил этиш</v>
      </c>
      <c r="I444" s="23"/>
      <c r="J444" s="25" t="s">
        <v>23</v>
      </c>
      <c r="K444" s="25" t="s">
        <v>110</v>
      </c>
      <c r="L444" s="18"/>
      <c r="M444" s="18"/>
      <c r="N444" s="20"/>
      <c r="O444" s="20"/>
      <c r="P444" s="20"/>
      <c r="Q444" s="20"/>
      <c r="R444" s="21">
        <f t="shared" si="29"/>
        <v>700</v>
      </c>
      <c r="S444" s="27">
        <v>500</v>
      </c>
      <c r="T444" s="27">
        <v>200</v>
      </c>
      <c r="U444" s="27">
        <v>0</v>
      </c>
      <c r="V444" s="27">
        <v>0</v>
      </c>
      <c r="W444" s="22">
        <f t="shared" si="30"/>
        <v>9</v>
      </c>
      <c r="X444" s="27">
        <v>7</v>
      </c>
      <c r="Y444" s="26">
        <v>2</v>
      </c>
      <c r="Z444" s="26"/>
      <c r="AA444" s="40">
        <v>44772</v>
      </c>
      <c r="AB444" s="34"/>
      <c r="AC444" s="34"/>
      <c r="AD444" s="25" t="s">
        <v>26</v>
      </c>
    </row>
    <row r="445" spans="1:30" ht="31.5" hidden="1" x14ac:dyDescent="0.25">
      <c r="A445" t="s">
        <v>2566</v>
      </c>
      <c r="B445" t="s">
        <v>2128</v>
      </c>
      <c r="C445" s="17">
        <f>+SUBTOTAL(3,$F$8:F445)</f>
        <v>45</v>
      </c>
      <c r="D445" s="24" t="s">
        <v>174</v>
      </c>
      <c r="E445" s="25" t="s">
        <v>183</v>
      </c>
      <c r="F445" s="23" t="s">
        <v>773</v>
      </c>
      <c r="G445" s="23" t="s">
        <v>107</v>
      </c>
      <c r="H445" s="19" t="str">
        <f t="shared" si="28"/>
        <v>"Шохи давлат нур"МЧЖ Савдо ва маиший хизмат кўрсатишни ташкил этиш</v>
      </c>
      <c r="I445" s="23"/>
      <c r="J445" s="25" t="s">
        <v>24</v>
      </c>
      <c r="K445" s="25" t="s">
        <v>155</v>
      </c>
      <c r="L445" s="18"/>
      <c r="M445" s="18"/>
      <c r="N445" s="20"/>
      <c r="O445" s="20"/>
      <c r="P445" s="20"/>
      <c r="Q445" s="20"/>
      <c r="R445" s="21">
        <f t="shared" si="29"/>
        <v>420</v>
      </c>
      <c r="S445" s="27">
        <v>420</v>
      </c>
      <c r="T445" s="27">
        <v>0</v>
      </c>
      <c r="U445" s="27">
        <v>0</v>
      </c>
      <c r="V445" s="27">
        <v>0</v>
      </c>
      <c r="W445" s="22">
        <f t="shared" si="30"/>
        <v>6</v>
      </c>
      <c r="X445" s="27">
        <v>4</v>
      </c>
      <c r="Y445" s="26">
        <v>2</v>
      </c>
      <c r="Z445" s="26"/>
      <c r="AA445" s="40">
        <v>44795</v>
      </c>
      <c r="AB445" s="34"/>
      <c r="AC445" s="34"/>
      <c r="AD445" s="25" t="s">
        <v>21</v>
      </c>
    </row>
    <row r="446" spans="1:30" ht="31.5" hidden="1" x14ac:dyDescent="0.25">
      <c r="A446" t="s">
        <v>2567</v>
      </c>
      <c r="B446" t="s">
        <v>2128</v>
      </c>
      <c r="C446" s="17">
        <f>+SUBTOTAL(3,$F$8:F446)</f>
        <v>45</v>
      </c>
      <c r="D446" s="24" t="s">
        <v>174</v>
      </c>
      <c r="E446" s="25" t="s">
        <v>183</v>
      </c>
      <c r="F446" s="23" t="s">
        <v>774</v>
      </c>
      <c r="G446" s="23" t="s">
        <v>272</v>
      </c>
      <c r="H446" s="19" t="str">
        <f t="shared" si="28"/>
        <v>"Элёр мунчоқ чойхонаси"ХК Маиший хизмат кўрсатиш биноси қуриш ва жихозлаш</v>
      </c>
      <c r="I446" s="23"/>
      <c r="J446" s="25" t="s">
        <v>24</v>
      </c>
      <c r="K446" s="25" t="s">
        <v>111</v>
      </c>
      <c r="L446" s="18"/>
      <c r="M446" s="18"/>
      <c r="N446" s="20"/>
      <c r="O446" s="20"/>
      <c r="P446" s="20"/>
      <c r="Q446" s="20"/>
      <c r="R446" s="21">
        <f t="shared" si="29"/>
        <v>412</v>
      </c>
      <c r="S446" s="27">
        <v>412</v>
      </c>
      <c r="T446" s="27">
        <v>0</v>
      </c>
      <c r="U446" s="27">
        <v>0</v>
      </c>
      <c r="V446" s="27">
        <v>0</v>
      </c>
      <c r="W446" s="22">
        <f t="shared" si="30"/>
        <v>6</v>
      </c>
      <c r="X446" s="27">
        <v>4</v>
      </c>
      <c r="Y446" s="26">
        <v>2</v>
      </c>
      <c r="Z446" s="26"/>
      <c r="AA446" s="40">
        <v>44793</v>
      </c>
      <c r="AB446" s="34"/>
      <c r="AC446" s="34"/>
      <c r="AD446" s="25" t="s">
        <v>21</v>
      </c>
    </row>
    <row r="447" spans="1:30" ht="31.5" hidden="1" x14ac:dyDescent="0.25">
      <c r="A447" t="s">
        <v>2999</v>
      </c>
      <c r="B447" t="s">
        <v>1092</v>
      </c>
      <c r="C447" s="17">
        <f>+SUBTOTAL(3,$F$8:F447)</f>
        <v>45</v>
      </c>
      <c r="D447" s="24" t="s">
        <v>174</v>
      </c>
      <c r="E447" s="25" t="s">
        <v>183</v>
      </c>
      <c r="F447" s="23" t="s">
        <v>1121</v>
      </c>
      <c r="G447" s="23" t="s">
        <v>1087</v>
      </c>
      <c r="H447" s="19" t="str">
        <f t="shared" si="28"/>
        <v>"Қоракўл ҳалол балиғи" ф/х Озиқ-овқат дўкони ташкил этиш</v>
      </c>
      <c r="I447" s="23"/>
      <c r="J447" s="25" t="s">
        <v>24</v>
      </c>
      <c r="K447" s="25" t="s">
        <v>155</v>
      </c>
      <c r="L447" s="18"/>
      <c r="M447" s="18"/>
      <c r="N447" s="20"/>
      <c r="O447" s="20"/>
      <c r="P447" s="20"/>
      <c r="Q447" s="20"/>
      <c r="R447" s="21">
        <f t="shared" si="29"/>
        <v>150</v>
      </c>
      <c r="S447" s="54">
        <v>150</v>
      </c>
      <c r="T447" s="27"/>
      <c r="U447" s="27"/>
      <c r="V447" s="27"/>
      <c r="W447" s="22">
        <f t="shared" si="30"/>
        <v>3</v>
      </c>
      <c r="X447" s="27">
        <v>3</v>
      </c>
      <c r="Y447" s="26"/>
      <c r="Z447" s="26"/>
      <c r="AA447" s="40">
        <v>44651</v>
      </c>
      <c r="AB447" s="34"/>
      <c r="AC447" s="34" t="s">
        <v>2261</v>
      </c>
      <c r="AD447" s="25" t="s">
        <v>8</v>
      </c>
    </row>
    <row r="448" spans="1:30" ht="47.25" hidden="1" x14ac:dyDescent="0.25">
      <c r="A448" t="s">
        <v>3000</v>
      </c>
      <c r="B448" t="s">
        <v>1092</v>
      </c>
      <c r="C448" s="17">
        <f>+SUBTOTAL(3,$F$8:F448)</f>
        <v>45</v>
      </c>
      <c r="D448" s="24" t="s">
        <v>174</v>
      </c>
      <c r="E448" s="25" t="s">
        <v>183</v>
      </c>
      <c r="F448" s="23" t="s">
        <v>1122</v>
      </c>
      <c r="G448" s="23" t="s">
        <v>1123</v>
      </c>
      <c r="H448" s="19" t="str">
        <f t="shared" si="28"/>
        <v>"Нарпай агро бест таъминот" МЧЖ Ўсимликлар кленикасини ташкил этиш лойиҳасини кенгайтириш</v>
      </c>
      <c r="I448" s="23"/>
      <c r="J448" s="25" t="s">
        <v>24</v>
      </c>
      <c r="K448" s="25" t="s">
        <v>539</v>
      </c>
      <c r="L448" s="18"/>
      <c r="M448" s="18"/>
      <c r="N448" s="20"/>
      <c r="O448" s="20"/>
      <c r="P448" s="20"/>
      <c r="Q448" s="20"/>
      <c r="R448" s="21">
        <f t="shared" si="29"/>
        <v>470</v>
      </c>
      <c r="S448" s="27">
        <v>470</v>
      </c>
      <c r="T448" s="27"/>
      <c r="U448" s="27"/>
      <c r="V448" s="27"/>
      <c r="W448" s="22">
        <f t="shared" si="30"/>
        <v>3</v>
      </c>
      <c r="X448" s="27">
        <v>3</v>
      </c>
      <c r="Y448" s="26"/>
      <c r="Z448" s="26"/>
      <c r="AA448" s="40">
        <v>44640</v>
      </c>
      <c r="AB448" s="34"/>
      <c r="AC448" s="34" t="s">
        <v>2344</v>
      </c>
      <c r="AD448" s="25" t="s">
        <v>8</v>
      </c>
    </row>
    <row r="449" spans="1:32" ht="31.5" hidden="1" x14ac:dyDescent="0.35">
      <c r="A449" t="s">
        <v>3001</v>
      </c>
      <c r="B449" t="s">
        <v>1092</v>
      </c>
      <c r="C449" s="17">
        <f>+SUBTOTAL(3,$F$8:F449)</f>
        <v>45</v>
      </c>
      <c r="D449" s="24" t="s">
        <v>174</v>
      </c>
      <c r="E449" s="25" t="s">
        <v>183</v>
      </c>
      <c r="F449" s="23" t="s">
        <v>1077</v>
      </c>
      <c r="G449" s="23" t="s">
        <v>58</v>
      </c>
      <c r="H449" s="19" t="str">
        <f t="shared" si="28"/>
        <v>"Омад" ф/х Техника хизматини ташкил этиш</v>
      </c>
      <c r="I449" s="23"/>
      <c r="J449" s="25" t="s">
        <v>24</v>
      </c>
      <c r="K449" s="25" t="s">
        <v>111</v>
      </c>
      <c r="L449" s="18"/>
      <c r="M449" s="18"/>
      <c r="N449" s="20"/>
      <c r="O449" s="20"/>
      <c r="P449" s="20"/>
      <c r="Q449" s="20"/>
      <c r="R449" s="21">
        <f t="shared" si="29"/>
        <v>400</v>
      </c>
      <c r="S449" s="27">
        <v>200</v>
      </c>
      <c r="T449" s="27">
        <v>200</v>
      </c>
      <c r="U449" s="27"/>
      <c r="V449" s="27"/>
      <c r="W449" s="22">
        <f t="shared" si="30"/>
        <v>6</v>
      </c>
      <c r="X449" s="54">
        <v>6</v>
      </c>
      <c r="Y449" s="26"/>
      <c r="Z449" s="26"/>
      <c r="AA449" s="40">
        <v>44651</v>
      </c>
      <c r="AB449" s="34"/>
      <c r="AC449" s="34" t="s">
        <v>2257</v>
      </c>
      <c r="AD449" s="25" t="s">
        <v>8</v>
      </c>
      <c r="AF449" s="61" t="s">
        <v>3776</v>
      </c>
    </row>
    <row r="450" spans="1:32" ht="31.5" hidden="1" x14ac:dyDescent="0.25">
      <c r="A450" t="s">
        <v>3002</v>
      </c>
      <c r="B450" t="s">
        <v>1092</v>
      </c>
      <c r="C450" s="17">
        <f>+SUBTOTAL(3,$F$8:F450)</f>
        <v>45</v>
      </c>
      <c r="D450" s="24" t="s">
        <v>174</v>
      </c>
      <c r="E450" s="25" t="s">
        <v>183</v>
      </c>
      <c r="F450" s="23" t="s">
        <v>1124</v>
      </c>
      <c r="G450" s="23" t="s">
        <v>41</v>
      </c>
      <c r="H450" s="19" t="str">
        <f t="shared" si="28"/>
        <v>"Шерзод Нурзод Нурбек" ОК Иссиқхона ташкил этиш</v>
      </c>
      <c r="I450" s="23"/>
      <c r="J450" s="25" t="s">
        <v>23</v>
      </c>
      <c r="K450" s="25" t="s">
        <v>38</v>
      </c>
      <c r="L450" s="18"/>
      <c r="M450" s="18"/>
      <c r="N450" s="20"/>
      <c r="O450" s="20"/>
      <c r="P450" s="20"/>
      <c r="Q450" s="20"/>
      <c r="R450" s="21">
        <f t="shared" si="29"/>
        <v>350</v>
      </c>
      <c r="S450" s="27">
        <v>150</v>
      </c>
      <c r="T450" s="27">
        <v>200</v>
      </c>
      <c r="U450" s="27"/>
      <c r="V450" s="27"/>
      <c r="W450" s="22">
        <f t="shared" si="30"/>
        <v>4</v>
      </c>
      <c r="X450" s="27">
        <v>4</v>
      </c>
      <c r="Y450" s="26"/>
      <c r="Z450" s="26"/>
      <c r="AA450" s="40">
        <v>44651</v>
      </c>
      <c r="AB450" s="34"/>
      <c r="AC450" s="34" t="s">
        <v>2145</v>
      </c>
      <c r="AD450" s="25" t="s">
        <v>8</v>
      </c>
    </row>
    <row r="451" spans="1:32" ht="31.5" hidden="1" x14ac:dyDescent="0.25">
      <c r="A451" t="s">
        <v>3003</v>
      </c>
      <c r="B451" t="s">
        <v>1092</v>
      </c>
      <c r="C451" s="17">
        <f>+SUBTOTAL(3,$F$8:F451)</f>
        <v>45</v>
      </c>
      <c r="D451" s="24" t="s">
        <v>174</v>
      </c>
      <c r="E451" s="25" t="s">
        <v>183</v>
      </c>
      <c r="F451" s="23" t="s">
        <v>1125</v>
      </c>
      <c r="G451" s="23" t="s">
        <v>124</v>
      </c>
      <c r="H451" s="19" t="str">
        <f t="shared" si="28"/>
        <v>"Нарпай Нурилла ота" МЧЖ Умумий овқатланиш хизматини ташкил этиш</v>
      </c>
      <c r="I451" s="23"/>
      <c r="J451" s="25" t="s">
        <v>24</v>
      </c>
      <c r="K451" s="25" t="s">
        <v>531</v>
      </c>
      <c r="L451" s="18"/>
      <c r="M451" s="18"/>
      <c r="N451" s="20"/>
      <c r="O451" s="20"/>
      <c r="P451" s="20"/>
      <c r="Q451" s="20"/>
      <c r="R451" s="21">
        <f t="shared" si="29"/>
        <v>400</v>
      </c>
      <c r="S451" s="27">
        <v>400</v>
      </c>
      <c r="T451" s="27"/>
      <c r="U451" s="27"/>
      <c r="V451" s="27"/>
      <c r="W451" s="22">
        <f t="shared" si="30"/>
        <v>1</v>
      </c>
      <c r="X451" s="54">
        <v>1</v>
      </c>
      <c r="Y451" s="26"/>
      <c r="Z451" s="26"/>
      <c r="AA451" s="40">
        <v>44651</v>
      </c>
      <c r="AB451" s="34"/>
      <c r="AC451" s="34" t="s">
        <v>2258</v>
      </c>
      <c r="AD451" s="25" t="s">
        <v>8</v>
      </c>
    </row>
    <row r="452" spans="1:32" ht="31.5" hidden="1" x14ac:dyDescent="0.25">
      <c r="A452" t="s">
        <v>3004</v>
      </c>
      <c r="B452" t="s">
        <v>1092</v>
      </c>
      <c r="C452" s="17">
        <f>+SUBTOTAL(3,$F$8:F452)</f>
        <v>45</v>
      </c>
      <c r="D452" s="24" t="s">
        <v>174</v>
      </c>
      <c r="E452" s="25" t="s">
        <v>183</v>
      </c>
      <c r="F452" s="23" t="s">
        <v>1402</v>
      </c>
      <c r="G452" s="23" t="s">
        <v>43</v>
      </c>
      <c r="H452" s="19" t="str">
        <f t="shared" si="28"/>
        <v>"JAVLONBEK O'G'LI MURODBEK" X/K Мебел ишлаб чиқаришни ташкил этиш</v>
      </c>
      <c r="I452" s="23"/>
      <c r="J452" s="25" t="s">
        <v>20</v>
      </c>
      <c r="K452" s="25" t="s">
        <v>1386</v>
      </c>
      <c r="L452" s="18"/>
      <c r="M452" s="18"/>
      <c r="N452" s="20"/>
      <c r="O452" s="20"/>
      <c r="P452" s="20"/>
      <c r="Q452" s="20"/>
      <c r="R452" s="21">
        <f t="shared" si="29"/>
        <v>1523</v>
      </c>
      <c r="S452" s="27">
        <v>1088</v>
      </c>
      <c r="T452" s="27">
        <v>435</v>
      </c>
      <c r="U452" s="27"/>
      <c r="V452" s="27"/>
      <c r="W452" s="22">
        <f t="shared" si="30"/>
        <v>4</v>
      </c>
      <c r="X452" s="27">
        <v>4</v>
      </c>
      <c r="Y452" s="26"/>
      <c r="Z452" s="26"/>
      <c r="AA452" s="40">
        <v>44739</v>
      </c>
      <c r="AB452" s="34"/>
      <c r="AC452" s="34" t="s">
        <v>2171</v>
      </c>
      <c r="AD452" s="25" t="s">
        <v>91</v>
      </c>
    </row>
    <row r="453" spans="1:32" ht="31.5" hidden="1" x14ac:dyDescent="0.25">
      <c r="A453" t="s">
        <v>3005</v>
      </c>
      <c r="B453" t="s">
        <v>1092</v>
      </c>
      <c r="C453" s="17">
        <f>+SUBTOTAL(3,$F$8:F453)</f>
        <v>45</v>
      </c>
      <c r="D453" s="24" t="s">
        <v>174</v>
      </c>
      <c r="E453" s="25" t="s">
        <v>183</v>
      </c>
      <c r="F453" s="23" t="s">
        <v>1403</v>
      </c>
      <c r="G453" s="23" t="s">
        <v>1404</v>
      </c>
      <c r="H453" s="19" t="str">
        <f t="shared" si="28"/>
        <v>"MO'JIZA-I.X.X." MChJ Яхна ичимликлар чой ишлаб чиқариш</v>
      </c>
      <c r="I453" s="23"/>
      <c r="J453" s="25" t="s">
        <v>20</v>
      </c>
      <c r="K453" s="25" t="s">
        <v>526</v>
      </c>
      <c r="L453" s="18"/>
      <c r="M453" s="18"/>
      <c r="N453" s="20"/>
      <c r="O453" s="20"/>
      <c r="P453" s="20"/>
      <c r="Q453" s="20"/>
      <c r="R453" s="21">
        <f t="shared" si="29"/>
        <v>5622.7199999999993</v>
      </c>
      <c r="S453" s="27">
        <v>2000</v>
      </c>
      <c r="T453" s="27"/>
      <c r="U453" s="27">
        <v>320</v>
      </c>
      <c r="V453" s="27"/>
      <c r="W453" s="22">
        <f t="shared" si="30"/>
        <v>3</v>
      </c>
      <c r="X453" s="27">
        <v>3</v>
      </c>
      <c r="Y453" s="26"/>
      <c r="Z453" s="26"/>
      <c r="AA453" s="40">
        <v>44739</v>
      </c>
      <c r="AB453" s="34"/>
      <c r="AC453" s="34" t="s">
        <v>2163</v>
      </c>
      <c r="AD453" s="25" t="s">
        <v>28</v>
      </c>
    </row>
    <row r="454" spans="1:32" ht="31.5" hidden="1" x14ac:dyDescent="0.25">
      <c r="A454" t="s">
        <v>3006</v>
      </c>
      <c r="B454" t="s">
        <v>1092</v>
      </c>
      <c r="C454" s="17">
        <f>+SUBTOTAL(3,$F$8:F454)</f>
        <v>45</v>
      </c>
      <c r="D454" s="24" t="s">
        <v>174</v>
      </c>
      <c r="E454" s="25" t="s">
        <v>183</v>
      </c>
      <c r="F454" s="23" t="s">
        <v>1405</v>
      </c>
      <c r="G454" s="23" t="s">
        <v>562</v>
      </c>
      <c r="H454" s="19" t="str">
        <f t="shared" si="28"/>
        <v>Ташаббускор Мамадиёрова Хосият Паррандачилик комплекси ташкил этиш</v>
      </c>
      <c r="I454" s="23"/>
      <c r="J454" s="25" t="s">
        <v>23</v>
      </c>
      <c r="K454" s="25" t="s">
        <v>83</v>
      </c>
      <c r="L454" s="18"/>
      <c r="M454" s="18"/>
      <c r="N454" s="20"/>
      <c r="O454" s="20"/>
      <c r="P454" s="20"/>
      <c r="Q454" s="20"/>
      <c r="R454" s="21">
        <f t="shared" si="29"/>
        <v>500</v>
      </c>
      <c r="S454" s="27">
        <v>250</v>
      </c>
      <c r="T454" s="27">
        <v>250</v>
      </c>
      <c r="U454" s="27"/>
      <c r="V454" s="27"/>
      <c r="W454" s="22">
        <f t="shared" si="30"/>
        <v>2</v>
      </c>
      <c r="X454" s="54">
        <v>2</v>
      </c>
      <c r="Y454" s="26"/>
      <c r="Z454" s="26"/>
      <c r="AA454" s="40">
        <v>44739</v>
      </c>
      <c r="AB454" s="34"/>
      <c r="AC454" s="34" t="s">
        <v>2152</v>
      </c>
      <c r="AD454" s="25" t="s">
        <v>26</v>
      </c>
    </row>
    <row r="455" spans="1:32" ht="31.5" hidden="1" x14ac:dyDescent="0.25">
      <c r="A455" t="s">
        <v>3007</v>
      </c>
      <c r="B455" t="s">
        <v>1092</v>
      </c>
      <c r="C455" s="17">
        <f>+SUBTOTAL(3,$F$8:F455)</f>
        <v>45</v>
      </c>
      <c r="D455" s="24" t="s">
        <v>174</v>
      </c>
      <c r="E455" s="25" t="s">
        <v>183</v>
      </c>
      <c r="F455" s="23" t="s">
        <v>1406</v>
      </c>
      <c r="G455" s="23" t="s">
        <v>1407</v>
      </c>
      <c r="H455" s="19" t="str">
        <f t="shared" si="28"/>
        <v>"Чақар бест савдо" Х/К Омухта емни қайта ишлаш ва қадоқлаш</v>
      </c>
      <c r="I455" s="23"/>
      <c r="J455" s="25" t="s">
        <v>20</v>
      </c>
      <c r="K455" s="25" t="s">
        <v>543</v>
      </c>
      <c r="L455" s="18"/>
      <c r="M455" s="18"/>
      <c r="N455" s="20"/>
      <c r="O455" s="20"/>
      <c r="P455" s="20"/>
      <c r="Q455" s="20"/>
      <c r="R455" s="21">
        <f t="shared" si="29"/>
        <v>1190</v>
      </c>
      <c r="S455" s="27">
        <v>1000</v>
      </c>
      <c r="T455" s="27">
        <v>190</v>
      </c>
      <c r="U455" s="27"/>
      <c r="V455" s="27"/>
      <c r="W455" s="22">
        <f t="shared" si="30"/>
        <v>2</v>
      </c>
      <c r="X455" s="27">
        <v>2</v>
      </c>
      <c r="Y455" s="26"/>
      <c r="Z455" s="26"/>
      <c r="AA455" s="40">
        <v>44739</v>
      </c>
      <c r="AB455" s="34"/>
      <c r="AC455" s="34" t="s">
        <v>2147</v>
      </c>
      <c r="AD455" s="25" t="s">
        <v>21</v>
      </c>
    </row>
    <row r="456" spans="1:32" ht="31.5" hidden="1" x14ac:dyDescent="0.25">
      <c r="A456" t="s">
        <v>3008</v>
      </c>
      <c r="B456" t="s">
        <v>1092</v>
      </c>
      <c r="C456" s="17">
        <f>+SUBTOTAL(3,$F$8:F456)</f>
        <v>45</v>
      </c>
      <c r="D456" s="24" t="s">
        <v>174</v>
      </c>
      <c r="E456" s="25" t="s">
        <v>183</v>
      </c>
      <c r="F456" s="23" t="s">
        <v>1408</v>
      </c>
      <c r="G456" s="23" t="s">
        <v>43</v>
      </c>
      <c r="H456" s="19" t="str">
        <f t="shared" ref="H456:H519" si="31">+CONCATENATE(F456," ",G456)</f>
        <v>"Шокир мебеллари" ОК Мебел ишлаб чиқаришни ташкил этиш</v>
      </c>
      <c r="I456" s="23"/>
      <c r="J456" s="25" t="s">
        <v>20</v>
      </c>
      <c r="K456" s="25" t="s">
        <v>1386</v>
      </c>
      <c r="L456" s="18"/>
      <c r="M456" s="18"/>
      <c r="N456" s="20"/>
      <c r="O456" s="20"/>
      <c r="P456" s="20"/>
      <c r="Q456" s="20"/>
      <c r="R456" s="21">
        <f t="shared" si="29"/>
        <v>350</v>
      </c>
      <c r="S456" s="27">
        <v>220</v>
      </c>
      <c r="T456" s="27">
        <v>130</v>
      </c>
      <c r="U456" s="27"/>
      <c r="V456" s="27"/>
      <c r="W456" s="22">
        <f t="shared" si="30"/>
        <v>2</v>
      </c>
      <c r="X456" s="27">
        <v>2</v>
      </c>
      <c r="Y456" s="26"/>
      <c r="Z456" s="26"/>
      <c r="AA456" s="40">
        <v>44739</v>
      </c>
      <c r="AB456" s="34"/>
      <c r="AC456" s="34" t="s">
        <v>2178</v>
      </c>
      <c r="AD456" s="25" t="s">
        <v>21</v>
      </c>
    </row>
    <row r="457" spans="1:32" ht="31.5" hidden="1" x14ac:dyDescent="0.25">
      <c r="A457" t="s">
        <v>3009</v>
      </c>
      <c r="B457" t="s">
        <v>1092</v>
      </c>
      <c r="C457" s="17">
        <f>+SUBTOTAL(3,$F$8:F457)</f>
        <v>45</v>
      </c>
      <c r="D457" s="24" t="s">
        <v>174</v>
      </c>
      <c r="E457" s="25" t="s">
        <v>183</v>
      </c>
      <c r="F457" s="23" t="s">
        <v>1222</v>
      </c>
      <c r="G457" s="23" t="s">
        <v>1223</v>
      </c>
      <c r="H457" s="19" t="str">
        <f t="shared" si="31"/>
        <v>ЯТТ "Рахимова Сурайё Рахматуллаевна" Миллий ширинликлар ишлаб чиқари</v>
      </c>
      <c r="I457" s="23"/>
      <c r="J457" s="25" t="s">
        <v>20</v>
      </c>
      <c r="K457" s="25" t="s">
        <v>526</v>
      </c>
      <c r="L457" s="18"/>
      <c r="M457" s="18"/>
      <c r="N457" s="20"/>
      <c r="O457" s="20"/>
      <c r="P457" s="20"/>
      <c r="Q457" s="20"/>
      <c r="R457" s="21">
        <f t="shared" si="29"/>
        <v>300</v>
      </c>
      <c r="S457" s="27">
        <v>300</v>
      </c>
      <c r="T457" s="27"/>
      <c r="U457" s="27"/>
      <c r="V457" s="27"/>
      <c r="W457" s="22">
        <f t="shared" si="30"/>
        <v>1</v>
      </c>
      <c r="X457" s="27">
        <v>1</v>
      </c>
      <c r="Y457" s="26"/>
      <c r="Z457" s="26"/>
      <c r="AA457" s="40">
        <v>44688</v>
      </c>
      <c r="AB457" s="34"/>
      <c r="AC457" s="34" t="s">
        <v>2137</v>
      </c>
      <c r="AD457" s="25" t="s">
        <v>8</v>
      </c>
    </row>
    <row r="458" spans="1:32" ht="31.5" hidden="1" x14ac:dyDescent="0.25">
      <c r="A458" t="s">
        <v>3010</v>
      </c>
      <c r="B458" t="s">
        <v>1092</v>
      </c>
      <c r="C458" s="17">
        <f>+SUBTOTAL(3,$F$8:F458)</f>
        <v>45</v>
      </c>
      <c r="D458" s="24" t="s">
        <v>174</v>
      </c>
      <c r="E458" s="25" t="s">
        <v>183</v>
      </c>
      <c r="F458" s="23" t="s">
        <v>1207</v>
      </c>
      <c r="G458" s="23" t="s">
        <v>100</v>
      </c>
      <c r="H458" s="19" t="str">
        <f t="shared" si="31"/>
        <v>"Азизахон РухшонаНур" Х/К Савдо ва хизмат кўрсатишни ташкил этиш</v>
      </c>
      <c r="I458" s="23"/>
      <c r="J458" s="25" t="s">
        <v>24</v>
      </c>
      <c r="K458" s="25" t="s">
        <v>111</v>
      </c>
      <c r="L458" s="18"/>
      <c r="M458" s="18"/>
      <c r="N458" s="20"/>
      <c r="O458" s="20"/>
      <c r="P458" s="20"/>
      <c r="Q458" s="20"/>
      <c r="R458" s="21">
        <f t="shared" si="29"/>
        <v>210</v>
      </c>
      <c r="S458" s="27">
        <v>210</v>
      </c>
      <c r="T458" s="27"/>
      <c r="U458" s="27"/>
      <c r="V458" s="27"/>
      <c r="W458" s="22">
        <f t="shared" si="30"/>
        <v>7</v>
      </c>
      <c r="X458" s="27">
        <v>7</v>
      </c>
      <c r="Y458" s="26"/>
      <c r="Z458" s="26"/>
      <c r="AA458" s="40">
        <v>44688</v>
      </c>
      <c r="AB458" s="34"/>
      <c r="AC458" s="34" t="s">
        <v>2201</v>
      </c>
      <c r="AD458" s="25" t="s">
        <v>8</v>
      </c>
    </row>
    <row r="459" spans="1:32" ht="31.5" hidden="1" x14ac:dyDescent="0.25">
      <c r="A459" t="s">
        <v>3011</v>
      </c>
      <c r="B459" t="s">
        <v>1092</v>
      </c>
      <c r="C459" s="17">
        <f>+SUBTOTAL(3,$F$8:F459)</f>
        <v>45</v>
      </c>
      <c r="D459" s="24" t="s">
        <v>174</v>
      </c>
      <c r="E459" s="25" t="s">
        <v>183</v>
      </c>
      <c r="F459" s="23" t="s">
        <v>1208</v>
      </c>
      <c r="G459" s="23" t="s">
        <v>1209</v>
      </c>
      <c r="H459" s="19" t="str">
        <f t="shared" si="31"/>
        <v>"Биноқул бобо нур" О/к Чорва учун ем ишлаб чиқариш</v>
      </c>
      <c r="I459" s="23"/>
      <c r="J459" s="25" t="s">
        <v>20</v>
      </c>
      <c r="K459" s="25" t="s">
        <v>543</v>
      </c>
      <c r="L459" s="18"/>
      <c r="M459" s="18"/>
      <c r="N459" s="20"/>
      <c r="O459" s="20"/>
      <c r="P459" s="20"/>
      <c r="Q459" s="20"/>
      <c r="R459" s="21">
        <f t="shared" si="29"/>
        <v>500</v>
      </c>
      <c r="S459" s="27">
        <v>500</v>
      </c>
      <c r="T459" s="27"/>
      <c r="U459" s="27"/>
      <c r="V459" s="27"/>
      <c r="W459" s="22">
        <f t="shared" si="30"/>
        <v>1</v>
      </c>
      <c r="X459" s="27">
        <v>1</v>
      </c>
      <c r="Y459" s="26"/>
      <c r="Z459" s="26"/>
      <c r="AA459" s="40">
        <v>44688</v>
      </c>
      <c r="AB459" s="34"/>
      <c r="AC459" s="34" t="s">
        <v>2137</v>
      </c>
      <c r="AD459" s="25" t="s">
        <v>8</v>
      </c>
    </row>
    <row r="460" spans="1:32" ht="31.5" hidden="1" x14ac:dyDescent="0.25">
      <c r="A460" t="s">
        <v>3012</v>
      </c>
      <c r="B460" t="s">
        <v>1092</v>
      </c>
      <c r="C460" s="17">
        <f>+SUBTOTAL(3,$F$8:F460)</f>
        <v>45</v>
      </c>
      <c r="D460" s="24" t="s">
        <v>174</v>
      </c>
      <c r="E460" s="25" t="s">
        <v>183</v>
      </c>
      <c r="F460" s="23" t="s">
        <v>1210</v>
      </c>
      <c r="G460" s="23" t="s">
        <v>109</v>
      </c>
      <c r="H460" s="19" t="str">
        <f t="shared" si="31"/>
        <v>"Гужумсой Келажаги буюк" хк Тикувчилик цехини ташкил этиш</v>
      </c>
      <c r="I460" s="23"/>
      <c r="J460" s="25" t="s">
        <v>20</v>
      </c>
      <c r="K460" s="25" t="s">
        <v>40</v>
      </c>
      <c r="L460" s="18"/>
      <c r="M460" s="18"/>
      <c r="N460" s="20"/>
      <c r="O460" s="20"/>
      <c r="P460" s="20"/>
      <c r="Q460" s="20"/>
      <c r="R460" s="21">
        <f t="shared" si="29"/>
        <v>500</v>
      </c>
      <c r="S460" s="27">
        <v>500</v>
      </c>
      <c r="T460" s="27"/>
      <c r="U460" s="27"/>
      <c r="V460" s="27"/>
      <c r="W460" s="22">
        <f t="shared" si="30"/>
        <v>1</v>
      </c>
      <c r="X460" s="27">
        <v>1</v>
      </c>
      <c r="Y460" s="26"/>
      <c r="Z460" s="26"/>
      <c r="AA460" s="40">
        <v>44688</v>
      </c>
      <c r="AB460" s="34"/>
      <c r="AC460" s="34" t="s">
        <v>2194</v>
      </c>
      <c r="AD460" s="25" t="s">
        <v>8</v>
      </c>
    </row>
    <row r="461" spans="1:32" ht="47.25" hidden="1" x14ac:dyDescent="0.25">
      <c r="A461" t="s">
        <v>3013</v>
      </c>
      <c r="B461" t="s">
        <v>1092</v>
      </c>
      <c r="C461" s="17">
        <f>+SUBTOTAL(3,$F$8:F461)</f>
        <v>45</v>
      </c>
      <c r="D461" s="24" t="s">
        <v>174</v>
      </c>
      <c r="E461" s="25" t="s">
        <v>183</v>
      </c>
      <c r="F461" s="23" t="s">
        <v>1211</v>
      </c>
      <c r="G461" s="23" t="s">
        <v>1212</v>
      </c>
      <c r="H461" s="19" t="str">
        <f t="shared" si="31"/>
        <v>"Нарпай Нигина Аслбек нури" хк Авто-тех хизмат ташкил этиш</v>
      </c>
      <c r="I461" s="23"/>
      <c r="J461" s="25" t="s">
        <v>24</v>
      </c>
      <c r="K461" s="25" t="s">
        <v>525</v>
      </c>
      <c r="L461" s="18"/>
      <c r="M461" s="18"/>
      <c r="N461" s="20"/>
      <c r="O461" s="20"/>
      <c r="P461" s="20"/>
      <c r="Q461" s="20"/>
      <c r="R461" s="21">
        <f t="shared" si="29"/>
        <v>300</v>
      </c>
      <c r="S461" s="27">
        <v>300</v>
      </c>
      <c r="T461" s="27"/>
      <c r="U461" s="27"/>
      <c r="V461" s="27"/>
      <c r="W461" s="22">
        <f t="shared" si="30"/>
        <v>1</v>
      </c>
      <c r="X461" s="27">
        <v>1</v>
      </c>
      <c r="Y461" s="26"/>
      <c r="Z461" s="26"/>
      <c r="AA461" s="40">
        <v>44688</v>
      </c>
      <c r="AB461" s="34"/>
      <c r="AC461" s="34" t="s">
        <v>2136</v>
      </c>
      <c r="AD461" s="25" t="s">
        <v>8</v>
      </c>
    </row>
    <row r="462" spans="1:32" ht="31.5" hidden="1" x14ac:dyDescent="0.25">
      <c r="A462" t="s">
        <v>3014</v>
      </c>
      <c r="B462" t="s">
        <v>1092</v>
      </c>
      <c r="C462" s="17">
        <f>+SUBTOTAL(3,$F$8:F462)</f>
        <v>45</v>
      </c>
      <c r="D462" s="24" t="s">
        <v>174</v>
      </c>
      <c r="E462" s="25" t="s">
        <v>183</v>
      </c>
      <c r="F462" s="23" t="s">
        <v>1213</v>
      </c>
      <c r="G462" s="23" t="s">
        <v>1214</v>
      </c>
      <c r="H462" s="19" t="str">
        <f t="shared" si="31"/>
        <v>"Нарпай Строй дизайн" ХК Блок ва плиталар ишлаб чиқариш</v>
      </c>
      <c r="I462" s="23"/>
      <c r="J462" s="25" t="s">
        <v>20</v>
      </c>
      <c r="K462" s="25" t="s">
        <v>527</v>
      </c>
      <c r="L462" s="18"/>
      <c r="M462" s="18"/>
      <c r="N462" s="20"/>
      <c r="O462" s="20"/>
      <c r="P462" s="20"/>
      <c r="Q462" s="20"/>
      <c r="R462" s="21">
        <f t="shared" si="29"/>
        <v>250</v>
      </c>
      <c r="S462" s="27">
        <v>250</v>
      </c>
      <c r="T462" s="27"/>
      <c r="U462" s="27"/>
      <c r="V462" s="27"/>
      <c r="W462" s="22">
        <f t="shared" si="30"/>
        <v>4</v>
      </c>
      <c r="X462" s="27">
        <v>4</v>
      </c>
      <c r="Y462" s="26"/>
      <c r="Z462" s="26"/>
      <c r="AA462" s="40">
        <v>44688</v>
      </c>
      <c r="AB462" s="34"/>
      <c r="AC462" s="34" t="s">
        <v>2186</v>
      </c>
      <c r="AD462" s="25" t="s">
        <v>8</v>
      </c>
    </row>
    <row r="463" spans="1:32" ht="31.5" hidden="1" x14ac:dyDescent="0.25">
      <c r="A463" t="s">
        <v>3015</v>
      </c>
      <c r="B463" t="s">
        <v>1092</v>
      </c>
      <c r="C463" s="17">
        <f>+SUBTOTAL(3,$F$8:F463)</f>
        <v>45</v>
      </c>
      <c r="D463" s="24" t="s">
        <v>174</v>
      </c>
      <c r="E463" s="25" t="s">
        <v>183</v>
      </c>
      <c r="F463" s="23" t="s">
        <v>1215</v>
      </c>
      <c r="G463" s="23" t="s">
        <v>1216</v>
      </c>
      <c r="H463" s="19" t="str">
        <f t="shared" si="31"/>
        <v>"Нарпай Элдош Чойхона" хк Умумий овқатланиш маскани ташкил этишйй</v>
      </c>
      <c r="I463" s="23"/>
      <c r="J463" s="25" t="s">
        <v>24</v>
      </c>
      <c r="K463" s="25" t="s">
        <v>531</v>
      </c>
      <c r="L463" s="18"/>
      <c r="M463" s="18"/>
      <c r="N463" s="20"/>
      <c r="O463" s="20"/>
      <c r="P463" s="20"/>
      <c r="Q463" s="20"/>
      <c r="R463" s="21">
        <f t="shared" si="29"/>
        <v>350</v>
      </c>
      <c r="S463" s="27">
        <v>350</v>
      </c>
      <c r="T463" s="27"/>
      <c r="U463" s="27"/>
      <c r="V463" s="27"/>
      <c r="W463" s="22">
        <f t="shared" si="30"/>
        <v>1</v>
      </c>
      <c r="X463" s="27">
        <v>1</v>
      </c>
      <c r="Y463" s="26"/>
      <c r="Z463" s="26"/>
      <c r="AA463" s="40">
        <v>44688</v>
      </c>
      <c r="AB463" s="34"/>
      <c r="AC463" s="34" t="s">
        <v>2203</v>
      </c>
      <c r="AD463" s="25" t="s">
        <v>8</v>
      </c>
    </row>
    <row r="464" spans="1:32" ht="47.25" hidden="1" x14ac:dyDescent="0.25">
      <c r="A464" t="s">
        <v>3016</v>
      </c>
      <c r="B464" t="s">
        <v>1092</v>
      </c>
      <c r="C464" s="17">
        <f>+SUBTOTAL(3,$F$8:F464)</f>
        <v>45</v>
      </c>
      <c r="D464" s="24" t="s">
        <v>174</v>
      </c>
      <c r="E464" s="25" t="s">
        <v>183</v>
      </c>
      <c r="F464" s="23" t="s">
        <v>1217</v>
      </c>
      <c r="G464" s="23" t="s">
        <v>1218</v>
      </c>
      <c r="H464" s="19" t="str">
        <f t="shared" si="31"/>
        <v>"Темурбек Барака текситил Навоий" МЧЖ Текстиль маъсулотларини ишлаб чиқаришни ташкил эитш</v>
      </c>
      <c r="I464" s="23"/>
      <c r="J464" s="25" t="s">
        <v>20</v>
      </c>
      <c r="K464" s="25" t="s">
        <v>40</v>
      </c>
      <c r="L464" s="18"/>
      <c r="M464" s="18"/>
      <c r="N464" s="20"/>
      <c r="O464" s="20"/>
      <c r="P464" s="20"/>
      <c r="Q464" s="20"/>
      <c r="R464" s="21">
        <f t="shared" si="29"/>
        <v>300</v>
      </c>
      <c r="S464" s="27">
        <v>300</v>
      </c>
      <c r="T464" s="27"/>
      <c r="U464" s="27"/>
      <c r="V464" s="27"/>
      <c r="W464" s="22">
        <f t="shared" si="30"/>
        <v>1</v>
      </c>
      <c r="X464" s="27">
        <v>1</v>
      </c>
      <c r="Y464" s="26"/>
      <c r="Z464" s="26"/>
      <c r="AA464" s="40">
        <v>44688</v>
      </c>
      <c r="AB464" s="34"/>
      <c r="AC464" s="34" t="s">
        <v>2192</v>
      </c>
      <c r="AD464" s="25" t="s">
        <v>8</v>
      </c>
    </row>
    <row r="465" spans="1:30" ht="31.5" hidden="1" x14ac:dyDescent="0.25">
      <c r="A465" t="s">
        <v>3017</v>
      </c>
      <c r="B465" t="s">
        <v>1092</v>
      </c>
      <c r="C465" s="17">
        <f>+SUBTOTAL(3,$F$8:F465)</f>
        <v>45</v>
      </c>
      <c r="D465" s="24" t="s">
        <v>174</v>
      </c>
      <c r="E465" s="25" t="s">
        <v>183</v>
      </c>
      <c r="F465" s="23" t="s">
        <v>1219</v>
      </c>
      <c r="G465" s="23" t="s">
        <v>1220</v>
      </c>
      <c r="H465" s="19" t="str">
        <f t="shared" si="31"/>
        <v>"Шахрам диёра нур" ХК Савдо дўкони ва автомобилларни ювиш</v>
      </c>
      <c r="I465" s="23"/>
      <c r="J465" s="25" t="s">
        <v>24</v>
      </c>
      <c r="K465" s="25" t="s">
        <v>155</v>
      </c>
      <c r="L465" s="18"/>
      <c r="M465" s="18"/>
      <c r="N465" s="20"/>
      <c r="O465" s="20"/>
      <c r="P465" s="20"/>
      <c r="Q465" s="20"/>
      <c r="R465" s="21">
        <f t="shared" ref="R465:R528" si="32">+S465+T465+U465*11.321+V465*11.321</f>
        <v>300</v>
      </c>
      <c r="S465" s="27">
        <v>300</v>
      </c>
      <c r="T465" s="27"/>
      <c r="U465" s="27"/>
      <c r="V465" s="27"/>
      <c r="W465" s="22">
        <f t="shared" si="30"/>
        <v>2</v>
      </c>
      <c r="X465" s="27">
        <v>2</v>
      </c>
      <c r="Y465" s="26"/>
      <c r="Z465" s="26"/>
      <c r="AA465" s="40">
        <v>44688</v>
      </c>
      <c r="AB465" s="34"/>
      <c r="AC465" s="34" t="s">
        <v>2198</v>
      </c>
      <c r="AD465" s="25" t="s">
        <v>8</v>
      </c>
    </row>
    <row r="466" spans="1:30" ht="31.5" hidden="1" x14ac:dyDescent="0.25">
      <c r="A466" t="s">
        <v>3018</v>
      </c>
      <c r="B466" t="s">
        <v>1092</v>
      </c>
      <c r="C466" s="17">
        <f>+SUBTOTAL(3,$F$8:F466)</f>
        <v>45</v>
      </c>
      <c r="D466" s="24" t="s">
        <v>174</v>
      </c>
      <c r="E466" s="25" t="s">
        <v>183</v>
      </c>
      <c r="F466" s="23" t="s">
        <v>1221</v>
      </c>
      <c r="G466" s="23" t="s">
        <v>84</v>
      </c>
      <c r="H466" s="19" t="str">
        <f t="shared" si="31"/>
        <v>"Янги сарой нонлари" МЧЖ Савдо дўкони ташкил қилиш</v>
      </c>
      <c r="I466" s="23"/>
      <c r="J466" s="25" t="s">
        <v>24</v>
      </c>
      <c r="K466" s="25" t="s">
        <v>155</v>
      </c>
      <c r="L466" s="18"/>
      <c r="M466" s="18"/>
      <c r="N466" s="20"/>
      <c r="O466" s="20"/>
      <c r="P466" s="20"/>
      <c r="Q466" s="20"/>
      <c r="R466" s="21">
        <f t="shared" si="32"/>
        <v>200</v>
      </c>
      <c r="S466" s="27">
        <v>200</v>
      </c>
      <c r="T466" s="27"/>
      <c r="U466" s="27"/>
      <c r="V466" s="27"/>
      <c r="W466" s="22">
        <f t="shared" si="30"/>
        <v>3</v>
      </c>
      <c r="X466" s="27">
        <v>3</v>
      </c>
      <c r="Y466" s="26"/>
      <c r="Z466" s="26"/>
      <c r="AA466" s="40">
        <v>44651</v>
      </c>
      <c r="AB466" s="34"/>
      <c r="AC466" s="34" t="s">
        <v>2269</v>
      </c>
      <c r="AD466" s="25" t="s">
        <v>8</v>
      </c>
    </row>
    <row r="467" spans="1:30" ht="31.5" hidden="1" x14ac:dyDescent="0.25">
      <c r="A467" t="s">
        <v>3019</v>
      </c>
      <c r="B467" t="s">
        <v>1092</v>
      </c>
      <c r="C467" s="17">
        <f>+SUBTOTAL(3,$F$8:F467)</f>
        <v>45</v>
      </c>
      <c r="D467" s="24" t="s">
        <v>174</v>
      </c>
      <c r="E467" s="25" t="s">
        <v>183</v>
      </c>
      <c r="F467" s="23" t="s">
        <v>1257</v>
      </c>
      <c r="G467" s="23" t="s">
        <v>562</v>
      </c>
      <c r="H467" s="19" t="str">
        <f t="shared" si="31"/>
        <v>"Диёр танҳо" о/к  Паррандачилик комплекси ташкил этиш</v>
      </c>
      <c r="I467" s="23"/>
      <c r="J467" s="25" t="s">
        <v>23</v>
      </c>
      <c r="K467" s="25" t="s">
        <v>83</v>
      </c>
      <c r="L467" s="18"/>
      <c r="M467" s="18"/>
      <c r="N467" s="20"/>
      <c r="O467" s="20"/>
      <c r="P467" s="20"/>
      <c r="Q467" s="20"/>
      <c r="R467" s="21">
        <f t="shared" si="32"/>
        <v>400</v>
      </c>
      <c r="S467" s="27">
        <v>400</v>
      </c>
      <c r="T467" s="27"/>
      <c r="U467" s="27"/>
      <c r="V467" s="27"/>
      <c r="W467" s="22">
        <f t="shared" si="30"/>
        <v>1</v>
      </c>
      <c r="X467" s="27">
        <v>1</v>
      </c>
      <c r="Y467" s="26"/>
      <c r="Z467" s="26"/>
      <c r="AA467" s="40">
        <v>44651</v>
      </c>
      <c r="AB467" s="34"/>
      <c r="AC467" s="34" t="s">
        <v>2272</v>
      </c>
      <c r="AD467" s="25" t="s">
        <v>8</v>
      </c>
    </row>
    <row r="468" spans="1:30" ht="31.5" hidden="1" x14ac:dyDescent="0.25">
      <c r="A468" t="s">
        <v>3020</v>
      </c>
      <c r="B468" t="s">
        <v>1092</v>
      </c>
      <c r="C468" s="17">
        <f>+SUBTOTAL(3,$F$8:F468)</f>
        <v>45</v>
      </c>
      <c r="D468" s="24" t="s">
        <v>174</v>
      </c>
      <c r="E468" s="25" t="s">
        <v>183</v>
      </c>
      <c r="F468" s="23" t="s">
        <v>1669</v>
      </c>
      <c r="G468" s="23" t="s">
        <v>1670</v>
      </c>
      <c r="H468" s="19" t="str">
        <f t="shared" si="31"/>
        <v>"SMART PULS MED SENTR" Х/К Тиббий клинека ташкил этиш</v>
      </c>
      <c r="I468" s="23"/>
      <c r="J468" s="25" t="s">
        <v>24</v>
      </c>
      <c r="K468" s="25" t="s">
        <v>116</v>
      </c>
      <c r="L468" s="18"/>
      <c r="M468" s="18"/>
      <c r="N468" s="20"/>
      <c r="O468" s="20"/>
      <c r="P468" s="20"/>
      <c r="Q468" s="20"/>
      <c r="R468" s="21">
        <f t="shared" si="32"/>
        <v>3000</v>
      </c>
      <c r="S468" s="27">
        <v>2100</v>
      </c>
      <c r="T468" s="27">
        <v>900</v>
      </c>
      <c r="U468" s="27"/>
      <c r="V468" s="27"/>
      <c r="W468" s="22">
        <f t="shared" si="30"/>
        <v>25</v>
      </c>
      <c r="X468" s="27">
        <v>25</v>
      </c>
      <c r="Y468" s="26"/>
      <c r="Z468" s="26"/>
      <c r="AA468" s="40">
        <v>44861</v>
      </c>
      <c r="AB468" s="34"/>
      <c r="AC468" s="34" t="s">
        <v>3200</v>
      </c>
      <c r="AD468" s="25" t="s">
        <v>1671</v>
      </c>
    </row>
    <row r="469" spans="1:30" ht="31.5" hidden="1" x14ac:dyDescent="0.25">
      <c r="A469" t="s">
        <v>3021</v>
      </c>
      <c r="B469" t="s">
        <v>1092</v>
      </c>
      <c r="C469" s="17">
        <f>+SUBTOTAL(3,$F$8:F469)</f>
        <v>45</v>
      </c>
      <c r="D469" s="24" t="s">
        <v>174</v>
      </c>
      <c r="E469" s="25" t="s">
        <v>183</v>
      </c>
      <c r="F469" s="23" t="s">
        <v>1672</v>
      </c>
      <c r="G469" s="23" t="s">
        <v>1673</v>
      </c>
      <c r="H469" s="19" t="str">
        <f t="shared" si="31"/>
        <v xml:space="preserve">"Нарпай брокер" Х/К Мебел ишлаб чиқаришни кенгайтириш </v>
      </c>
      <c r="I469" s="23"/>
      <c r="J469" s="25" t="s">
        <v>20</v>
      </c>
      <c r="K469" s="25" t="s">
        <v>1386</v>
      </c>
      <c r="L469" s="18"/>
      <c r="M469" s="18"/>
      <c r="N469" s="20"/>
      <c r="O469" s="20"/>
      <c r="P469" s="20"/>
      <c r="Q469" s="20"/>
      <c r="R469" s="21">
        <f t="shared" si="32"/>
        <v>600</v>
      </c>
      <c r="S469" s="27">
        <v>200</v>
      </c>
      <c r="T469" s="27">
        <v>400</v>
      </c>
      <c r="U469" s="27"/>
      <c r="V469" s="27"/>
      <c r="W469" s="22">
        <f t="shared" si="30"/>
        <v>6</v>
      </c>
      <c r="X469" s="54">
        <v>6</v>
      </c>
      <c r="Y469" s="26"/>
      <c r="Z469" s="26"/>
      <c r="AA469" s="40">
        <v>44861</v>
      </c>
      <c r="AB469" s="34"/>
      <c r="AC469" s="34" t="s">
        <v>3241</v>
      </c>
      <c r="AD469" s="25" t="s">
        <v>1418</v>
      </c>
    </row>
    <row r="470" spans="1:30" ht="31.5" hidden="1" x14ac:dyDescent="0.25">
      <c r="A470" t="s">
        <v>3022</v>
      </c>
      <c r="B470" t="s">
        <v>1092</v>
      </c>
      <c r="C470" s="17">
        <f>+SUBTOTAL(3,$F$8:F470)</f>
        <v>45</v>
      </c>
      <c r="D470" s="24" t="s">
        <v>174</v>
      </c>
      <c r="E470" s="25" t="s">
        <v>183</v>
      </c>
      <c r="F470" s="23" t="s">
        <v>1674</v>
      </c>
      <c r="G470" s="23" t="s">
        <v>87</v>
      </c>
      <c r="H470" s="19" t="str">
        <f t="shared" si="31"/>
        <v>"Жамила стом сентр" хусусий корхонаси Стоматология хизматини ташкил этиш</v>
      </c>
      <c r="I470" s="23"/>
      <c r="J470" s="25" t="s">
        <v>24</v>
      </c>
      <c r="K470" s="25" t="s">
        <v>116</v>
      </c>
      <c r="L470" s="18"/>
      <c r="M470" s="18"/>
      <c r="N470" s="20"/>
      <c r="O470" s="20"/>
      <c r="P470" s="20"/>
      <c r="Q470" s="20"/>
      <c r="R470" s="21">
        <f t="shared" si="32"/>
        <v>1000</v>
      </c>
      <c r="S470" s="27">
        <v>500</v>
      </c>
      <c r="T470" s="27">
        <v>500</v>
      </c>
      <c r="U470" s="27"/>
      <c r="V470" s="27"/>
      <c r="W470" s="22">
        <f t="shared" ref="W470:W533" si="33">+X470+Y470+Z470</f>
        <v>15</v>
      </c>
      <c r="X470" s="54">
        <v>15</v>
      </c>
      <c r="Y470" s="26"/>
      <c r="Z470" s="26"/>
      <c r="AA470" s="40">
        <v>44861</v>
      </c>
      <c r="AB470" s="34"/>
      <c r="AC470" s="34" t="s">
        <v>3242</v>
      </c>
      <c r="AD470" s="25" t="s">
        <v>21</v>
      </c>
    </row>
    <row r="471" spans="1:30" ht="47.25" hidden="1" x14ac:dyDescent="0.25">
      <c r="A471" t="s">
        <v>3023</v>
      </c>
      <c r="B471" t="s">
        <v>1092</v>
      </c>
      <c r="C471" s="17">
        <f>+SUBTOTAL(3,$F$8:F471)</f>
        <v>45</v>
      </c>
      <c r="D471" s="24" t="s">
        <v>174</v>
      </c>
      <c r="E471" s="25" t="s">
        <v>183</v>
      </c>
      <c r="F471" s="23" t="s">
        <v>1675</v>
      </c>
      <c r="G471" s="23" t="s">
        <v>1676</v>
      </c>
      <c r="H471" s="19" t="str">
        <f t="shared" si="31"/>
        <v>"Султоншох Универсал" ОК Аҳолига маиший хизмат курсатиш максадида овкатланиш хизматини ташкил этиш.</v>
      </c>
      <c r="I471" s="23"/>
      <c r="J471" s="25" t="s">
        <v>24</v>
      </c>
      <c r="K471" s="25" t="s">
        <v>111</v>
      </c>
      <c r="L471" s="18"/>
      <c r="M471" s="18"/>
      <c r="N471" s="20"/>
      <c r="O471" s="20"/>
      <c r="P471" s="20"/>
      <c r="Q471" s="20"/>
      <c r="R471" s="21">
        <f t="shared" si="32"/>
        <v>500</v>
      </c>
      <c r="S471" s="27">
        <v>200</v>
      </c>
      <c r="T471" s="27">
        <v>300</v>
      </c>
      <c r="U471" s="27"/>
      <c r="V471" s="27"/>
      <c r="W471" s="22">
        <f t="shared" si="33"/>
        <v>6</v>
      </c>
      <c r="X471" s="27">
        <v>6</v>
      </c>
      <c r="Y471" s="26"/>
      <c r="Z471" s="26"/>
      <c r="AA471" s="40">
        <v>44861</v>
      </c>
      <c r="AB471" s="34"/>
      <c r="AC471" s="34" t="s">
        <v>3243</v>
      </c>
      <c r="AD471" s="25" t="s">
        <v>1671</v>
      </c>
    </row>
    <row r="472" spans="1:30" ht="31.5" hidden="1" x14ac:dyDescent="0.25">
      <c r="A472" t="s">
        <v>3024</v>
      </c>
      <c r="B472" t="s">
        <v>1092</v>
      </c>
      <c r="C472" s="17">
        <f>+SUBTOTAL(3,$F$8:F472)</f>
        <v>45</v>
      </c>
      <c r="D472" s="24" t="s">
        <v>174</v>
      </c>
      <c r="E472" s="25" t="s">
        <v>183</v>
      </c>
      <c r="F472" s="23" t="s">
        <v>1677</v>
      </c>
      <c r="G472" s="23" t="s">
        <v>1678</v>
      </c>
      <c r="H472" s="19" t="str">
        <f t="shared" si="31"/>
        <v xml:space="preserve">"NEW TRADE SERVIS GROUP" МЧЖ Савдо ва маиший хизмат кўрсатишни ташкил этиш </v>
      </c>
      <c r="I472" s="23"/>
      <c r="J472" s="25" t="s">
        <v>24</v>
      </c>
      <c r="K472" s="25" t="s">
        <v>155</v>
      </c>
      <c r="L472" s="18"/>
      <c r="M472" s="18"/>
      <c r="N472" s="20"/>
      <c r="O472" s="20"/>
      <c r="P472" s="20"/>
      <c r="Q472" s="20"/>
      <c r="R472" s="21">
        <f t="shared" si="32"/>
        <v>700</v>
      </c>
      <c r="S472" s="27">
        <v>400</v>
      </c>
      <c r="T472" s="27">
        <v>300</v>
      </c>
      <c r="U472" s="27"/>
      <c r="V472" s="27"/>
      <c r="W472" s="22">
        <f t="shared" si="33"/>
        <v>4</v>
      </c>
      <c r="X472" s="27">
        <v>4</v>
      </c>
      <c r="Y472" s="26"/>
      <c r="Z472" s="26"/>
      <c r="AA472" s="40">
        <v>44861</v>
      </c>
      <c r="AB472" s="34"/>
      <c r="AC472" s="34" t="s">
        <v>3244</v>
      </c>
      <c r="AD472" s="25" t="s">
        <v>7</v>
      </c>
    </row>
    <row r="473" spans="1:30" ht="63" hidden="1" x14ac:dyDescent="0.25">
      <c r="A473" t="s">
        <v>3025</v>
      </c>
      <c r="B473" t="s">
        <v>1092</v>
      </c>
      <c r="C473" s="17">
        <f>+SUBTOTAL(3,$F$8:F473)</f>
        <v>45</v>
      </c>
      <c r="D473" s="24" t="s">
        <v>174</v>
      </c>
      <c r="E473" s="25" t="s">
        <v>183</v>
      </c>
      <c r="F473" s="23" t="s">
        <v>1679</v>
      </c>
      <c r="G473" s="23" t="s">
        <v>1680</v>
      </c>
      <c r="H473" s="19" t="str">
        <f t="shared" si="31"/>
        <v>"Нарпай Хумо Нур маркет" ХК Савдо ва маиший хизмат кўрсатиш ҳамда Автомобилларга техник хизмат курсатишни ташкил этиш</v>
      </c>
      <c r="I473" s="23"/>
      <c r="J473" s="25" t="s">
        <v>24</v>
      </c>
      <c r="K473" s="25" t="s">
        <v>155</v>
      </c>
      <c r="L473" s="18"/>
      <c r="M473" s="18"/>
      <c r="N473" s="20"/>
      <c r="O473" s="20"/>
      <c r="P473" s="20"/>
      <c r="Q473" s="20"/>
      <c r="R473" s="21">
        <f t="shared" si="32"/>
        <v>500</v>
      </c>
      <c r="S473" s="27">
        <v>300</v>
      </c>
      <c r="T473" s="27">
        <v>200</v>
      </c>
      <c r="U473" s="27"/>
      <c r="V473" s="27"/>
      <c r="W473" s="22">
        <f t="shared" si="33"/>
        <v>5</v>
      </c>
      <c r="X473" s="27">
        <v>5</v>
      </c>
      <c r="Y473" s="26"/>
      <c r="Z473" s="26"/>
      <c r="AA473" s="40">
        <v>44861</v>
      </c>
      <c r="AB473" s="34"/>
      <c r="AC473" s="34" t="s">
        <v>3245</v>
      </c>
      <c r="AD473" s="25" t="s">
        <v>1418</v>
      </c>
    </row>
    <row r="474" spans="1:30" ht="31.5" hidden="1" x14ac:dyDescent="0.25">
      <c r="A474" t="s">
        <v>3026</v>
      </c>
      <c r="B474" t="s">
        <v>1092</v>
      </c>
      <c r="C474" s="17">
        <f>+SUBTOTAL(3,$F$8:F474)</f>
        <v>45</v>
      </c>
      <c r="D474" s="24" t="s">
        <v>174</v>
      </c>
      <c r="E474" s="25" t="s">
        <v>183</v>
      </c>
      <c r="F474" s="23" t="s">
        <v>1681</v>
      </c>
      <c r="G474" s="23" t="s">
        <v>1682</v>
      </c>
      <c r="H474" s="19" t="str">
        <f t="shared" si="31"/>
        <v>"NURLI DALA CHORVA" Ф/Х Бурдоқичилик хўжалигини ташкил этиш</v>
      </c>
      <c r="I474" s="23"/>
      <c r="J474" s="25" t="s">
        <v>23</v>
      </c>
      <c r="K474" s="25" t="s">
        <v>42</v>
      </c>
      <c r="L474" s="18"/>
      <c r="M474" s="18"/>
      <c r="N474" s="20"/>
      <c r="O474" s="20"/>
      <c r="P474" s="20"/>
      <c r="Q474" s="20"/>
      <c r="R474" s="21">
        <f t="shared" si="32"/>
        <v>325</v>
      </c>
      <c r="S474" s="27">
        <v>100</v>
      </c>
      <c r="T474" s="27">
        <v>225</v>
      </c>
      <c r="U474" s="27"/>
      <c r="V474" s="27"/>
      <c r="W474" s="22">
        <f t="shared" si="33"/>
        <v>2</v>
      </c>
      <c r="X474" s="27">
        <v>2</v>
      </c>
      <c r="Y474" s="26"/>
      <c r="Z474" s="26"/>
      <c r="AA474" s="40">
        <v>44861</v>
      </c>
      <c r="AB474" s="34"/>
      <c r="AC474" s="34" t="s">
        <v>3246</v>
      </c>
      <c r="AD474" s="25" t="s">
        <v>21</v>
      </c>
    </row>
    <row r="475" spans="1:30" ht="31.5" hidden="1" x14ac:dyDescent="0.25">
      <c r="A475" t="s">
        <v>3027</v>
      </c>
      <c r="B475" t="s">
        <v>1092</v>
      </c>
      <c r="C475" s="17">
        <f>+SUBTOTAL(3,$F$8:F475)</f>
        <v>45</v>
      </c>
      <c r="D475" s="24" t="s">
        <v>174</v>
      </c>
      <c r="E475" s="25" t="s">
        <v>183</v>
      </c>
      <c r="F475" s="23" t="s">
        <v>1683</v>
      </c>
      <c r="G475" s="23" t="s">
        <v>1482</v>
      </c>
      <c r="H475" s="19" t="str">
        <f t="shared" si="31"/>
        <v>"Нарпай Комил Мурод" х/к   Гўшт йўналишида паррандачилик хўжалигини ташкил этиш</v>
      </c>
      <c r="I475" s="23"/>
      <c r="J475" s="25" t="s">
        <v>23</v>
      </c>
      <c r="K475" s="25" t="s">
        <v>83</v>
      </c>
      <c r="L475" s="18"/>
      <c r="M475" s="18"/>
      <c r="N475" s="20"/>
      <c r="O475" s="20"/>
      <c r="P475" s="20"/>
      <c r="Q475" s="20"/>
      <c r="R475" s="21">
        <f t="shared" si="32"/>
        <v>1050</v>
      </c>
      <c r="S475" s="27">
        <v>350</v>
      </c>
      <c r="T475" s="27">
        <v>700</v>
      </c>
      <c r="U475" s="27"/>
      <c r="V475" s="27"/>
      <c r="W475" s="22">
        <f t="shared" si="33"/>
        <v>3</v>
      </c>
      <c r="X475" s="27">
        <v>3</v>
      </c>
      <c r="Y475" s="26"/>
      <c r="Z475" s="26"/>
      <c r="AA475" s="40">
        <v>44861</v>
      </c>
      <c r="AB475" s="34"/>
      <c r="AC475" s="34" t="s">
        <v>3247</v>
      </c>
      <c r="AD475" s="25" t="s">
        <v>1671</v>
      </c>
    </row>
    <row r="476" spans="1:30" ht="31.5" hidden="1" x14ac:dyDescent="0.25">
      <c r="A476" t="s">
        <v>3028</v>
      </c>
      <c r="B476" t="s">
        <v>1092</v>
      </c>
      <c r="C476" s="17">
        <f>+SUBTOTAL(3,$F$8:F476)</f>
        <v>45</v>
      </c>
      <c r="D476" s="24" t="s">
        <v>174</v>
      </c>
      <c r="E476" s="25" t="s">
        <v>183</v>
      </c>
      <c r="F476" s="23" t="s">
        <v>1684</v>
      </c>
      <c r="G476" s="23" t="s">
        <v>1685</v>
      </c>
      <c r="H476" s="19" t="str">
        <f t="shared" si="31"/>
        <v>"Мароқанд сифат" МЧЖ  Пахта тўқимачилик кластери фаолиятини кенгайтириш</v>
      </c>
      <c r="I476" s="23"/>
      <c r="J476" s="25" t="s">
        <v>20</v>
      </c>
      <c r="K476" s="25" t="s">
        <v>40</v>
      </c>
      <c r="L476" s="18"/>
      <c r="M476" s="18"/>
      <c r="N476" s="20"/>
      <c r="O476" s="20"/>
      <c r="P476" s="20"/>
      <c r="Q476" s="20"/>
      <c r="R476" s="21">
        <f t="shared" si="32"/>
        <v>16000</v>
      </c>
      <c r="S476" s="27">
        <v>16000</v>
      </c>
      <c r="T476" s="27"/>
      <c r="U476" s="27"/>
      <c r="V476" s="27"/>
      <c r="W476" s="22">
        <f t="shared" si="33"/>
        <v>320</v>
      </c>
      <c r="X476" s="27">
        <v>320</v>
      </c>
      <c r="Y476" s="26"/>
      <c r="Z476" s="26"/>
      <c r="AA476" s="40">
        <v>44861</v>
      </c>
      <c r="AB476" s="34"/>
      <c r="AC476" s="34" t="s">
        <v>3248</v>
      </c>
      <c r="AD476" s="25" t="s">
        <v>7</v>
      </c>
    </row>
    <row r="477" spans="1:30" ht="47.25" hidden="1" x14ac:dyDescent="0.25">
      <c r="A477" t="s">
        <v>3029</v>
      </c>
      <c r="B477" t="s">
        <v>1092</v>
      </c>
      <c r="C477" s="17">
        <f>+SUBTOTAL(3,$F$8:F477)</f>
        <v>45</v>
      </c>
      <c r="D477" s="24" t="s">
        <v>174</v>
      </c>
      <c r="E477" s="25" t="s">
        <v>183</v>
      </c>
      <c r="F477" s="23" t="s">
        <v>1686</v>
      </c>
      <c r="G477" s="23" t="s">
        <v>1687</v>
      </c>
      <c r="H477" s="19" t="str">
        <f t="shared" si="31"/>
        <v>"Бек идеал бест инвест" х/к Гилам ҳамда маиший теехникалар савдо комплекси ташкил этиш</v>
      </c>
      <c r="I477" s="23"/>
      <c r="J477" s="25" t="s">
        <v>24</v>
      </c>
      <c r="K477" s="25" t="s">
        <v>111</v>
      </c>
      <c r="L477" s="18"/>
      <c r="M477" s="18"/>
      <c r="N477" s="20"/>
      <c r="O477" s="20"/>
      <c r="P477" s="20"/>
      <c r="Q477" s="20"/>
      <c r="R477" s="21">
        <f t="shared" si="32"/>
        <v>5000</v>
      </c>
      <c r="S477" s="27">
        <v>5000</v>
      </c>
      <c r="T477" s="27"/>
      <c r="U477" s="27"/>
      <c r="V477" s="27"/>
      <c r="W477" s="22">
        <f t="shared" si="33"/>
        <v>10</v>
      </c>
      <c r="X477" s="27">
        <v>10</v>
      </c>
      <c r="Y477" s="26"/>
      <c r="Z477" s="26"/>
      <c r="AA477" s="40">
        <v>44861</v>
      </c>
      <c r="AB477" s="34"/>
      <c r="AC477" s="34" t="s">
        <v>3249</v>
      </c>
      <c r="AD477" s="25" t="s">
        <v>1636</v>
      </c>
    </row>
    <row r="478" spans="1:30" ht="31.5" hidden="1" x14ac:dyDescent="0.25">
      <c r="A478" t="s">
        <v>3030</v>
      </c>
      <c r="B478" t="s">
        <v>1092</v>
      </c>
      <c r="C478" s="17">
        <f>+SUBTOTAL(3,$F$8:F478)</f>
        <v>45</v>
      </c>
      <c r="D478" s="24" t="s">
        <v>174</v>
      </c>
      <c r="E478" s="25" t="s">
        <v>183</v>
      </c>
      <c r="F478" s="23" t="s">
        <v>1688</v>
      </c>
      <c r="G478" s="23" t="s">
        <v>1689</v>
      </c>
      <c r="H478" s="19" t="str">
        <f t="shared" si="31"/>
        <v>"Нарпай Муродулло нур" х/к Сантехника маҳсулотлари савдо комплекси ташкил этиш</v>
      </c>
      <c r="I478" s="23"/>
      <c r="J478" s="25" t="s">
        <v>24</v>
      </c>
      <c r="K478" s="25" t="s">
        <v>545</v>
      </c>
      <c r="L478" s="18"/>
      <c r="M478" s="18"/>
      <c r="N478" s="20"/>
      <c r="O478" s="20"/>
      <c r="P478" s="20"/>
      <c r="Q478" s="20"/>
      <c r="R478" s="21">
        <f t="shared" si="32"/>
        <v>1575</v>
      </c>
      <c r="S478" s="54">
        <v>600</v>
      </c>
      <c r="T478" s="54">
        <v>975</v>
      </c>
      <c r="U478" s="27"/>
      <c r="V478" s="27"/>
      <c r="W478" s="22">
        <f t="shared" si="33"/>
        <v>3</v>
      </c>
      <c r="X478" s="54">
        <v>3</v>
      </c>
      <c r="Y478" s="26"/>
      <c r="Z478" s="26"/>
      <c r="AA478" s="40">
        <v>44861</v>
      </c>
      <c r="AB478" s="34"/>
      <c r="AC478" s="34" t="s">
        <v>3250</v>
      </c>
      <c r="AD478" s="25" t="s">
        <v>1636</v>
      </c>
    </row>
    <row r="479" spans="1:30" ht="31.5" hidden="1" x14ac:dyDescent="0.25">
      <c r="A479" t="s">
        <v>3031</v>
      </c>
      <c r="B479" t="s">
        <v>1092</v>
      </c>
      <c r="C479" s="17">
        <f>+SUBTOTAL(3,$F$8:F479)</f>
        <v>45</v>
      </c>
      <c r="D479" s="24" t="s">
        <v>174</v>
      </c>
      <c r="E479" s="25" t="s">
        <v>183</v>
      </c>
      <c r="F479" s="23" t="s">
        <v>1690</v>
      </c>
      <c r="G479" s="23" t="s">
        <v>1691</v>
      </c>
      <c r="H479" s="19" t="str">
        <f t="shared" si="31"/>
        <v>"Саховат агро экспорт" х/к Мева сабзавотни қайта ишлаш</v>
      </c>
      <c r="I479" s="23"/>
      <c r="J479" s="25" t="s">
        <v>20</v>
      </c>
      <c r="K479" s="25" t="s">
        <v>526</v>
      </c>
      <c r="L479" s="18"/>
      <c r="M479" s="18"/>
      <c r="N479" s="20"/>
      <c r="O479" s="20"/>
      <c r="P479" s="20"/>
      <c r="Q479" s="20"/>
      <c r="R479" s="21">
        <f t="shared" si="32"/>
        <v>500</v>
      </c>
      <c r="S479" s="27">
        <v>500</v>
      </c>
      <c r="T479" s="27"/>
      <c r="U479" s="27"/>
      <c r="V479" s="27"/>
      <c r="W479" s="22">
        <f t="shared" si="33"/>
        <v>6</v>
      </c>
      <c r="X479" s="27">
        <v>6</v>
      </c>
      <c r="Y479" s="26"/>
      <c r="Z479" s="26"/>
      <c r="AA479" s="40">
        <v>44861</v>
      </c>
      <c r="AB479" s="34"/>
      <c r="AC479" s="34" t="s">
        <v>3251</v>
      </c>
      <c r="AD479" s="25" t="s">
        <v>1636</v>
      </c>
    </row>
    <row r="480" spans="1:30" ht="31.5" hidden="1" x14ac:dyDescent="0.25">
      <c r="A480" t="s">
        <v>3032</v>
      </c>
      <c r="B480" t="s">
        <v>1092</v>
      </c>
      <c r="C480" s="17">
        <f>+SUBTOTAL(3,$F$8:F480)</f>
        <v>45</v>
      </c>
      <c r="D480" s="24" t="s">
        <v>174</v>
      </c>
      <c r="E480" s="25" t="s">
        <v>183</v>
      </c>
      <c r="F480" s="23" t="s">
        <v>1692</v>
      </c>
      <c r="G480" s="23" t="s">
        <v>124</v>
      </c>
      <c r="H480" s="19" t="str">
        <f t="shared" si="31"/>
        <v>"Нарпай Улуғбек Инвест" Х/К Умумий овқатланиш хизматини ташкил этиш</v>
      </c>
      <c r="I480" s="23"/>
      <c r="J480" s="25" t="s">
        <v>24</v>
      </c>
      <c r="K480" s="25" t="s">
        <v>531</v>
      </c>
      <c r="L480" s="18"/>
      <c r="M480" s="18"/>
      <c r="N480" s="20"/>
      <c r="O480" s="20"/>
      <c r="P480" s="20"/>
      <c r="Q480" s="20"/>
      <c r="R480" s="21">
        <f t="shared" si="32"/>
        <v>1200</v>
      </c>
      <c r="S480" s="27">
        <v>500</v>
      </c>
      <c r="T480" s="27">
        <v>700</v>
      </c>
      <c r="U480" s="27"/>
      <c r="V480" s="27"/>
      <c r="W480" s="22">
        <f t="shared" si="33"/>
        <v>10</v>
      </c>
      <c r="X480" s="27">
        <v>10</v>
      </c>
      <c r="Y480" s="26"/>
      <c r="Z480" s="26"/>
      <c r="AA480" s="40">
        <v>44861</v>
      </c>
      <c r="AB480" s="34"/>
      <c r="AC480" s="34" t="s">
        <v>3252</v>
      </c>
      <c r="AD480" s="25" t="s">
        <v>28</v>
      </c>
    </row>
    <row r="481" spans="1:31" ht="31.5" hidden="1" x14ac:dyDescent="0.25">
      <c r="A481" t="s">
        <v>3033</v>
      </c>
      <c r="B481" t="s">
        <v>1092</v>
      </c>
      <c r="C481" s="17">
        <f>+SUBTOTAL(3,$F$8:F481)</f>
        <v>45</v>
      </c>
      <c r="D481" s="24" t="s">
        <v>174</v>
      </c>
      <c r="E481" s="25" t="s">
        <v>183</v>
      </c>
      <c r="F481" s="23" t="s">
        <v>1693</v>
      </c>
      <c r="G481" s="23" t="s">
        <v>65</v>
      </c>
      <c r="H481" s="19" t="str">
        <f t="shared" si="31"/>
        <v>"ODILBEK SUYUNOV" х/к Савдо комплекси ташкил этиш</v>
      </c>
      <c r="I481" s="23"/>
      <c r="J481" s="25" t="s">
        <v>24</v>
      </c>
      <c r="K481" s="25" t="s">
        <v>155</v>
      </c>
      <c r="L481" s="18"/>
      <c r="M481" s="18"/>
      <c r="N481" s="20"/>
      <c r="O481" s="20"/>
      <c r="P481" s="20"/>
      <c r="Q481" s="20"/>
      <c r="R481" s="21">
        <f t="shared" si="32"/>
        <v>1500</v>
      </c>
      <c r="S481" s="27">
        <v>1500</v>
      </c>
      <c r="T481" s="27"/>
      <c r="U481" s="27"/>
      <c r="V481" s="27"/>
      <c r="W481" s="22">
        <f t="shared" si="33"/>
        <v>4</v>
      </c>
      <c r="X481" s="27">
        <v>4</v>
      </c>
      <c r="Y481" s="26"/>
      <c r="Z481" s="26"/>
      <c r="AA481" s="40">
        <v>44861</v>
      </c>
      <c r="AB481" s="34"/>
      <c r="AC481" s="34" t="s">
        <v>3253</v>
      </c>
      <c r="AD481" s="25" t="s">
        <v>1636</v>
      </c>
    </row>
    <row r="482" spans="1:31" ht="31.5" hidden="1" x14ac:dyDescent="0.25">
      <c r="A482" t="s">
        <v>3034</v>
      </c>
      <c r="B482" t="s">
        <v>1092</v>
      </c>
      <c r="C482" s="17">
        <f>+SUBTOTAL(3,$F$8:F482)</f>
        <v>45</v>
      </c>
      <c r="D482" s="24" t="s">
        <v>174</v>
      </c>
      <c r="E482" s="25" t="s">
        <v>183</v>
      </c>
      <c r="F482" s="23" t="s">
        <v>1694</v>
      </c>
      <c r="G482" s="23" t="s">
        <v>67</v>
      </c>
      <c r="H482" s="19" t="str">
        <f t="shared" si="31"/>
        <v>“OZODA HEALTH PHARM 24” МЧЖ  Дорихона ташкил этиш</v>
      </c>
      <c r="I482" s="23"/>
      <c r="J482" s="25" t="s">
        <v>24</v>
      </c>
      <c r="K482" s="25" t="s">
        <v>155</v>
      </c>
      <c r="L482" s="18"/>
      <c r="M482" s="18"/>
      <c r="N482" s="20"/>
      <c r="O482" s="20"/>
      <c r="P482" s="20"/>
      <c r="Q482" s="20"/>
      <c r="R482" s="21">
        <f t="shared" si="32"/>
        <v>300</v>
      </c>
      <c r="S482" s="27">
        <v>300</v>
      </c>
      <c r="T482" s="27"/>
      <c r="U482" s="27"/>
      <c r="V482" s="27"/>
      <c r="W482" s="22">
        <f t="shared" si="33"/>
        <v>2</v>
      </c>
      <c r="X482" s="27">
        <v>2</v>
      </c>
      <c r="Y482" s="26"/>
      <c r="Z482" s="26"/>
      <c r="AA482" s="40">
        <v>44861</v>
      </c>
      <c r="AB482" s="34"/>
      <c r="AC482" s="34" t="s">
        <v>3254</v>
      </c>
      <c r="AD482" s="25" t="s">
        <v>1636</v>
      </c>
    </row>
    <row r="483" spans="1:31" ht="31.5" hidden="1" x14ac:dyDescent="0.25">
      <c r="A483" t="s">
        <v>3035</v>
      </c>
      <c r="B483" t="s">
        <v>1092</v>
      </c>
      <c r="C483" s="17">
        <f>+SUBTOTAL(3,$F$8:F483)</f>
        <v>45</v>
      </c>
      <c r="D483" s="24" t="s">
        <v>174</v>
      </c>
      <c r="E483" s="25" t="s">
        <v>183</v>
      </c>
      <c r="F483" s="23" t="s">
        <v>1695</v>
      </c>
      <c r="G483" s="23" t="s">
        <v>1696</v>
      </c>
      <c r="H483" s="19" t="str">
        <f t="shared" si="31"/>
        <v>"Одилбек 555" МЧЖ   Қўрилиш моллар савдо дўкони</v>
      </c>
      <c r="I483" s="23"/>
      <c r="J483" s="25" t="s">
        <v>24</v>
      </c>
      <c r="K483" s="25" t="s">
        <v>545</v>
      </c>
      <c r="L483" s="18"/>
      <c r="M483" s="18"/>
      <c r="N483" s="20"/>
      <c r="O483" s="20"/>
      <c r="P483" s="20"/>
      <c r="Q483" s="20"/>
      <c r="R483" s="21">
        <f t="shared" si="32"/>
        <v>1200</v>
      </c>
      <c r="S483" s="27">
        <v>1200</v>
      </c>
      <c r="T483" s="27"/>
      <c r="U483" s="27"/>
      <c r="V483" s="27"/>
      <c r="W483" s="22">
        <f t="shared" si="33"/>
        <v>4</v>
      </c>
      <c r="X483" s="27">
        <v>4</v>
      </c>
      <c r="Y483" s="26"/>
      <c r="Z483" s="26"/>
      <c r="AA483" s="40">
        <v>44861</v>
      </c>
      <c r="AB483" s="34"/>
      <c r="AC483" s="34" t="s">
        <v>3255</v>
      </c>
      <c r="AD483" s="25" t="s">
        <v>1636</v>
      </c>
    </row>
    <row r="484" spans="1:31" ht="31.5" hidden="1" x14ac:dyDescent="0.25">
      <c r="A484" t="s">
        <v>3036</v>
      </c>
      <c r="B484" t="s">
        <v>1092</v>
      </c>
      <c r="C484" s="17">
        <f>+SUBTOTAL(3,$F$8:F484)</f>
        <v>45</v>
      </c>
      <c r="D484" s="24" t="s">
        <v>174</v>
      </c>
      <c r="E484" s="25" t="s">
        <v>183</v>
      </c>
      <c r="F484" s="23" t="s">
        <v>1697</v>
      </c>
      <c r="G484" s="23" t="s">
        <v>1698</v>
      </c>
      <c r="H484" s="19" t="str">
        <f t="shared" si="31"/>
        <v>"Истиқлол Нарпай нур" х/к  умумий овқатланиш  мажмуаси ташкил этиш</v>
      </c>
      <c r="I484" s="23"/>
      <c r="J484" s="25" t="s">
        <v>24</v>
      </c>
      <c r="K484" s="25" t="s">
        <v>531</v>
      </c>
      <c r="L484" s="18"/>
      <c r="M484" s="18"/>
      <c r="N484" s="20"/>
      <c r="O484" s="20"/>
      <c r="P484" s="20"/>
      <c r="Q484" s="20"/>
      <c r="R484" s="21">
        <f t="shared" si="32"/>
        <v>300</v>
      </c>
      <c r="S484" s="27">
        <v>300</v>
      </c>
      <c r="T484" s="27"/>
      <c r="U484" s="27"/>
      <c r="V484" s="27"/>
      <c r="W484" s="22">
        <f t="shared" si="33"/>
        <v>2</v>
      </c>
      <c r="X484" s="27">
        <v>2</v>
      </c>
      <c r="Y484" s="26"/>
      <c r="Z484" s="26"/>
      <c r="AA484" s="40">
        <v>44861</v>
      </c>
      <c r="AB484" s="34"/>
      <c r="AC484" s="34" t="s">
        <v>3256</v>
      </c>
      <c r="AD484" s="25" t="s">
        <v>1636</v>
      </c>
    </row>
    <row r="485" spans="1:31" ht="31.5" hidden="1" x14ac:dyDescent="0.25">
      <c r="A485" t="s">
        <v>3037</v>
      </c>
      <c r="B485" t="s">
        <v>1092</v>
      </c>
      <c r="C485" s="17">
        <f>+SUBTOTAL(3,$F$8:F485)</f>
        <v>45</v>
      </c>
      <c r="D485" s="24" t="s">
        <v>174</v>
      </c>
      <c r="E485" s="25" t="s">
        <v>183</v>
      </c>
      <c r="F485" s="23" t="s">
        <v>1699</v>
      </c>
      <c r="G485" s="23" t="s">
        <v>565</v>
      </c>
      <c r="H485" s="19" t="str">
        <f t="shared" si="31"/>
        <v>"YULDOSH NUR EKSPRES" х/к  Савдо дукони</v>
      </c>
      <c r="I485" s="23"/>
      <c r="J485" s="25" t="s">
        <v>24</v>
      </c>
      <c r="K485" s="25" t="s">
        <v>155</v>
      </c>
      <c r="L485" s="18"/>
      <c r="M485" s="18"/>
      <c r="N485" s="20"/>
      <c r="O485" s="20"/>
      <c r="P485" s="20"/>
      <c r="Q485" s="20"/>
      <c r="R485" s="21">
        <f t="shared" si="32"/>
        <v>300</v>
      </c>
      <c r="S485" s="27">
        <v>300</v>
      </c>
      <c r="T485" s="27"/>
      <c r="U485" s="27"/>
      <c r="V485" s="27"/>
      <c r="W485" s="22">
        <f t="shared" si="33"/>
        <v>2</v>
      </c>
      <c r="X485" s="27">
        <v>2</v>
      </c>
      <c r="Y485" s="26"/>
      <c r="Z485" s="26"/>
      <c r="AA485" s="40">
        <v>44861</v>
      </c>
      <c r="AB485" s="34"/>
      <c r="AC485" s="34" t="s">
        <v>3257</v>
      </c>
      <c r="AD485" s="25" t="s">
        <v>1636</v>
      </c>
    </row>
    <row r="486" spans="1:31" ht="47.25" hidden="1" x14ac:dyDescent="0.25">
      <c r="A486" t="s">
        <v>3593</v>
      </c>
      <c r="B486" t="s">
        <v>2128</v>
      </c>
      <c r="C486" s="17">
        <f>+SUBTOTAL(3,$F$8:F486)</f>
        <v>45</v>
      </c>
      <c r="D486" s="24" t="s">
        <v>174</v>
      </c>
      <c r="E486" s="25" t="s">
        <v>183</v>
      </c>
      <c r="F486" s="23" t="s">
        <v>1733</v>
      </c>
      <c r="G486" s="23" t="s">
        <v>1734</v>
      </c>
      <c r="H486" s="19" t="str">
        <f t="shared" si="31"/>
        <v>"Нарпай Сам строй" хусусий корхонаси Кўп қавватли турар жой бино-иншоотлари қуришни ташкил этиш</v>
      </c>
      <c r="I486" s="23"/>
      <c r="J486" s="25" t="s">
        <v>24</v>
      </c>
      <c r="K486" s="25" t="s">
        <v>508</v>
      </c>
      <c r="L486" s="18"/>
      <c r="M486" s="18"/>
      <c r="N486" s="20"/>
      <c r="O486" s="20"/>
      <c r="P486" s="20"/>
      <c r="Q486" s="20"/>
      <c r="R486" s="21">
        <f t="shared" si="32"/>
        <v>15000</v>
      </c>
      <c r="S486" s="27">
        <v>15000</v>
      </c>
      <c r="T486" s="27"/>
      <c r="U486" s="27"/>
      <c r="V486" s="27"/>
      <c r="W486" s="22">
        <f t="shared" si="33"/>
        <v>49</v>
      </c>
      <c r="X486" s="27"/>
      <c r="Y486" s="26">
        <v>49</v>
      </c>
      <c r="Z486" s="26"/>
      <c r="AA486" s="40">
        <v>44917</v>
      </c>
      <c r="AB486" s="34">
        <v>44916</v>
      </c>
      <c r="AC486" s="34" t="s">
        <v>3400</v>
      </c>
      <c r="AD486" s="25" t="s">
        <v>8</v>
      </c>
      <c r="AE486" t="s">
        <v>3417</v>
      </c>
    </row>
    <row r="487" spans="1:31" ht="47.25" hidden="1" x14ac:dyDescent="0.25">
      <c r="A487" t="s">
        <v>3594</v>
      </c>
      <c r="B487" t="s">
        <v>2128</v>
      </c>
      <c r="C487" s="17">
        <f>+SUBTOTAL(3,$F$8:F487)</f>
        <v>45</v>
      </c>
      <c r="D487" s="24" t="s">
        <v>174</v>
      </c>
      <c r="E487" s="25" t="s">
        <v>183</v>
      </c>
      <c r="F487" s="23" t="s">
        <v>1735</v>
      </c>
      <c r="G487" s="23" t="s">
        <v>1734</v>
      </c>
      <c r="H487" s="19" t="str">
        <f t="shared" si="31"/>
        <v>Ташаббускор Худойбердиев Жавохир Тўра ўғли Кўп қавватли турар жой бино-иншоотлари қуришни ташкил этиш</v>
      </c>
      <c r="I487" s="23"/>
      <c r="J487" s="25" t="s">
        <v>24</v>
      </c>
      <c r="K487" s="25" t="s">
        <v>508</v>
      </c>
      <c r="L487" s="18"/>
      <c r="M487" s="18"/>
      <c r="N487" s="20"/>
      <c r="O487" s="20"/>
      <c r="P487" s="20"/>
      <c r="Q487" s="20"/>
      <c r="R487" s="21">
        <f t="shared" si="32"/>
        <v>20000</v>
      </c>
      <c r="S487" s="27">
        <v>20000</v>
      </c>
      <c r="T487" s="27"/>
      <c r="U487" s="27"/>
      <c r="V487" s="27"/>
      <c r="W487" s="22">
        <f t="shared" si="33"/>
        <v>33</v>
      </c>
      <c r="X487" s="27">
        <v>10</v>
      </c>
      <c r="Y487" s="26">
        <v>23</v>
      </c>
      <c r="Z487" s="26"/>
      <c r="AA487" s="40">
        <v>44918</v>
      </c>
      <c r="AB487" s="34">
        <v>44918</v>
      </c>
      <c r="AC487" s="34" t="s">
        <v>3411</v>
      </c>
      <c r="AD487" s="25" t="s">
        <v>8</v>
      </c>
      <c r="AE487" t="s">
        <v>3417</v>
      </c>
    </row>
    <row r="488" spans="1:31" ht="31.5" hidden="1" x14ac:dyDescent="0.25">
      <c r="A488" t="s">
        <v>3595</v>
      </c>
      <c r="B488" t="s">
        <v>2128</v>
      </c>
      <c r="C488" s="17">
        <f>+SUBTOTAL(3,$F$8:F488)</f>
        <v>45</v>
      </c>
      <c r="D488" s="24" t="s">
        <v>174</v>
      </c>
      <c r="E488" s="25" t="s">
        <v>183</v>
      </c>
      <c r="F488" s="23" t="s">
        <v>1838</v>
      </c>
      <c r="G488" s="23" t="s">
        <v>71</v>
      </c>
      <c r="H488" s="19" t="str">
        <f t="shared" si="31"/>
        <v>"NARPAY MURODILLA NUR" хусусий корхонаси Транспорт хизматини ташкил этиш</v>
      </c>
      <c r="I488" s="23"/>
      <c r="J488" s="25" t="s">
        <v>24</v>
      </c>
      <c r="K488" s="25" t="s">
        <v>530</v>
      </c>
      <c r="L488" s="18"/>
      <c r="M488" s="18"/>
      <c r="N488" s="20"/>
      <c r="O488" s="20"/>
      <c r="P488" s="20"/>
      <c r="Q488" s="20"/>
      <c r="R488" s="21">
        <f t="shared" si="32"/>
        <v>1575</v>
      </c>
      <c r="S488" s="27">
        <v>600</v>
      </c>
      <c r="T488" s="27">
        <v>975</v>
      </c>
      <c r="U488" s="27"/>
      <c r="V488" s="27"/>
      <c r="W488" s="22">
        <f t="shared" si="33"/>
        <v>3</v>
      </c>
      <c r="X488" s="27">
        <v>3</v>
      </c>
      <c r="Y488" s="26"/>
      <c r="Z488" s="26"/>
      <c r="AA488" s="40">
        <v>44917</v>
      </c>
      <c r="AB488" s="34">
        <v>44916</v>
      </c>
      <c r="AC488" s="34" t="s">
        <v>3401</v>
      </c>
      <c r="AD488" s="25" t="s">
        <v>26</v>
      </c>
      <c r="AE488" t="s">
        <v>3417</v>
      </c>
    </row>
    <row r="489" spans="1:31" ht="47.25" hidden="1" x14ac:dyDescent="0.25">
      <c r="A489" t="s">
        <v>3596</v>
      </c>
      <c r="B489" t="s">
        <v>2128</v>
      </c>
      <c r="C489" s="17">
        <f>+SUBTOTAL(3,$F$8:F489)</f>
        <v>45</v>
      </c>
      <c r="D489" s="24" t="s">
        <v>174</v>
      </c>
      <c r="E489" s="25" t="s">
        <v>183</v>
      </c>
      <c r="F489" s="23" t="s">
        <v>1880</v>
      </c>
      <c r="G489" s="23" t="s">
        <v>1881</v>
      </c>
      <c r="H489" s="19" t="str">
        <f t="shared" si="31"/>
        <v>"SHER TANHO DARVOZALARI" МЧЖ Темир металларига ишлов бериш панжара ва дарвозалар ясашни ташкил этиш</v>
      </c>
      <c r="I489" s="23"/>
      <c r="J489" s="25" t="s">
        <v>20</v>
      </c>
      <c r="K489" s="25" t="s">
        <v>540</v>
      </c>
      <c r="L489" s="18"/>
      <c r="M489" s="18"/>
      <c r="N489" s="20"/>
      <c r="O489" s="20"/>
      <c r="P489" s="20"/>
      <c r="Q489" s="20"/>
      <c r="R489" s="21">
        <f t="shared" si="32"/>
        <v>500</v>
      </c>
      <c r="S489" s="27">
        <v>500</v>
      </c>
      <c r="T489" s="27"/>
      <c r="U489" s="27"/>
      <c r="V489" s="27"/>
      <c r="W489" s="22">
        <f t="shared" si="33"/>
        <v>5</v>
      </c>
      <c r="X489" s="27">
        <v>5</v>
      </c>
      <c r="Y489" s="26"/>
      <c r="Z489" s="26"/>
      <c r="AA489" s="40">
        <v>44915</v>
      </c>
      <c r="AB489" s="34">
        <v>44915</v>
      </c>
      <c r="AC489" s="34" t="s">
        <v>2284</v>
      </c>
      <c r="AD489" s="25" t="s">
        <v>8</v>
      </c>
      <c r="AE489" t="s">
        <v>3417</v>
      </c>
    </row>
    <row r="490" spans="1:31" ht="31.5" hidden="1" x14ac:dyDescent="0.25">
      <c r="A490" t="s">
        <v>3597</v>
      </c>
      <c r="B490" t="s">
        <v>2128</v>
      </c>
      <c r="C490" s="17">
        <f>+SUBTOTAL(3,$F$8:F490)</f>
        <v>45</v>
      </c>
      <c r="D490" s="24" t="s">
        <v>174</v>
      </c>
      <c r="E490" s="25" t="s">
        <v>183</v>
      </c>
      <c r="F490" s="23" t="s">
        <v>1894</v>
      </c>
      <c r="G490" s="23" t="s">
        <v>1895</v>
      </c>
      <c r="H490" s="19" t="str">
        <f t="shared" si="31"/>
        <v>"TMB-GRAVIY" МЧЖ Шебин ишлаб чиқаришни ташкил этиш</v>
      </c>
      <c r="I490" s="23"/>
      <c r="J490" s="25" t="s">
        <v>20</v>
      </c>
      <c r="K490" s="25" t="s">
        <v>527</v>
      </c>
      <c r="L490" s="18"/>
      <c r="M490" s="18"/>
      <c r="N490" s="20"/>
      <c r="O490" s="20"/>
      <c r="P490" s="20"/>
      <c r="Q490" s="20"/>
      <c r="R490" s="21">
        <f t="shared" si="32"/>
        <v>3700</v>
      </c>
      <c r="S490" s="27">
        <v>3700</v>
      </c>
      <c r="T490" s="27"/>
      <c r="U490" s="27"/>
      <c r="V490" s="27"/>
      <c r="W490" s="22">
        <f t="shared" si="33"/>
        <v>10</v>
      </c>
      <c r="X490" s="27">
        <v>10</v>
      </c>
      <c r="Y490" s="26"/>
      <c r="Z490" s="26"/>
      <c r="AA490" s="40">
        <v>44915</v>
      </c>
      <c r="AB490" s="34">
        <v>44915</v>
      </c>
      <c r="AC490" s="34" t="s">
        <v>2214</v>
      </c>
      <c r="AD490" s="25" t="s">
        <v>8</v>
      </c>
      <c r="AE490" t="s">
        <v>3417</v>
      </c>
    </row>
    <row r="491" spans="1:31" ht="31.5" hidden="1" x14ac:dyDescent="0.25">
      <c r="A491" t="s">
        <v>3598</v>
      </c>
      <c r="B491" t="s">
        <v>2128</v>
      </c>
      <c r="C491" s="17">
        <f>+SUBTOTAL(3,$F$8:F491)</f>
        <v>45</v>
      </c>
      <c r="D491" s="24" t="s">
        <v>174</v>
      </c>
      <c r="E491" s="25" t="s">
        <v>183</v>
      </c>
      <c r="F491" s="23" t="s">
        <v>1898</v>
      </c>
      <c r="G491" s="23" t="s">
        <v>1091</v>
      </c>
      <c r="H491" s="19" t="str">
        <f t="shared" si="31"/>
        <v xml:space="preserve">"TURKISTON BEST GRANT" МЧЖ Умумий овқатланишни ташкил этиш </v>
      </c>
      <c r="I491" s="23"/>
      <c r="J491" s="25" t="s">
        <v>24</v>
      </c>
      <c r="K491" s="25" t="s">
        <v>531</v>
      </c>
      <c r="L491" s="18"/>
      <c r="M491" s="18"/>
      <c r="N491" s="20"/>
      <c r="O491" s="20"/>
      <c r="P491" s="20"/>
      <c r="Q491" s="20"/>
      <c r="R491" s="21">
        <f t="shared" si="32"/>
        <v>1500</v>
      </c>
      <c r="S491" s="27">
        <v>1500</v>
      </c>
      <c r="T491" s="27"/>
      <c r="U491" s="27"/>
      <c r="V491" s="27"/>
      <c r="W491" s="22">
        <f t="shared" si="33"/>
        <v>10</v>
      </c>
      <c r="X491" s="27">
        <v>10</v>
      </c>
      <c r="Y491" s="26"/>
      <c r="Z491" s="26"/>
      <c r="AA491" s="40">
        <v>44915</v>
      </c>
      <c r="AB491" s="34">
        <v>44915</v>
      </c>
      <c r="AC491" s="34" t="s">
        <v>2212</v>
      </c>
      <c r="AD491" s="25" t="s">
        <v>8</v>
      </c>
      <c r="AE491" t="s">
        <v>3417</v>
      </c>
    </row>
    <row r="492" spans="1:31" ht="31.5" hidden="1" x14ac:dyDescent="0.25">
      <c r="A492" t="s">
        <v>3599</v>
      </c>
      <c r="B492" t="s">
        <v>2128</v>
      </c>
      <c r="C492" s="17">
        <f>+SUBTOTAL(3,$F$8:F492)</f>
        <v>45</v>
      </c>
      <c r="D492" s="24" t="s">
        <v>174</v>
      </c>
      <c r="E492" s="25" t="s">
        <v>183</v>
      </c>
      <c r="F492" s="23" t="s">
        <v>1902</v>
      </c>
      <c r="G492" s="23" t="s">
        <v>1682</v>
      </c>
      <c r="H492" s="19" t="str">
        <f t="shared" si="31"/>
        <v>"XOLIQ RAJAB RLX" фермер хўжалиги Бурдоқичилик хўжалигини ташкил этиш</v>
      </c>
      <c r="I492" s="23"/>
      <c r="J492" s="25" t="s">
        <v>23</v>
      </c>
      <c r="K492" s="25" t="s">
        <v>42</v>
      </c>
      <c r="L492" s="18"/>
      <c r="M492" s="18"/>
      <c r="N492" s="20"/>
      <c r="O492" s="20"/>
      <c r="P492" s="20"/>
      <c r="Q492" s="20"/>
      <c r="R492" s="21">
        <f t="shared" si="32"/>
        <v>425</v>
      </c>
      <c r="S492" s="27">
        <v>200</v>
      </c>
      <c r="T492" s="54">
        <v>225</v>
      </c>
      <c r="U492" s="27"/>
      <c r="V492" s="27"/>
      <c r="W492" s="22">
        <f t="shared" si="33"/>
        <v>8</v>
      </c>
      <c r="X492" s="27">
        <v>8</v>
      </c>
      <c r="Y492" s="26"/>
      <c r="Z492" s="26"/>
      <c r="AA492" s="40">
        <v>44909</v>
      </c>
      <c r="AB492" s="34"/>
      <c r="AC492" s="34" t="s">
        <v>2152</v>
      </c>
      <c r="AD492" s="25" t="s">
        <v>21</v>
      </c>
      <c r="AE492" t="s">
        <v>3417</v>
      </c>
    </row>
    <row r="493" spans="1:31" ht="47.25" hidden="1" x14ac:dyDescent="0.25">
      <c r="A493" t="s">
        <v>3600</v>
      </c>
      <c r="B493" t="s">
        <v>2128</v>
      </c>
      <c r="C493" s="17">
        <f>+SUBTOTAL(3,$F$8:F493)</f>
        <v>45</v>
      </c>
      <c r="D493" s="24" t="s">
        <v>174</v>
      </c>
      <c r="E493" s="25" t="s">
        <v>183</v>
      </c>
      <c r="F493" s="23" t="s">
        <v>1924</v>
      </c>
      <c r="G493" s="23" t="s">
        <v>1925</v>
      </c>
      <c r="H493" s="19" t="str">
        <f t="shared" si="31"/>
        <v>"Нарпай Замин чорваси" хусусий корхонаси Савдо ва маиший хизмат кўрсатиш комплекси ташкил қилиш</v>
      </c>
      <c r="I493" s="23"/>
      <c r="J493" s="25" t="s">
        <v>24</v>
      </c>
      <c r="K493" s="25" t="s">
        <v>560</v>
      </c>
      <c r="L493" s="18"/>
      <c r="M493" s="18"/>
      <c r="N493" s="20"/>
      <c r="O493" s="20"/>
      <c r="P493" s="20"/>
      <c r="Q493" s="20"/>
      <c r="R493" s="21">
        <f t="shared" si="32"/>
        <v>10000</v>
      </c>
      <c r="S493" s="27">
        <v>10000</v>
      </c>
      <c r="T493" s="27"/>
      <c r="U493" s="27"/>
      <c r="V493" s="27"/>
      <c r="W493" s="22">
        <f t="shared" si="33"/>
        <v>8</v>
      </c>
      <c r="X493" s="27">
        <v>8</v>
      </c>
      <c r="Y493" s="26"/>
      <c r="Z493" s="26"/>
      <c r="AA493" s="40">
        <v>44915</v>
      </c>
      <c r="AB493" s="34">
        <v>44915</v>
      </c>
      <c r="AC493" s="34" t="s">
        <v>2281</v>
      </c>
      <c r="AD493" s="25" t="s">
        <v>8</v>
      </c>
      <c r="AE493" t="s">
        <v>3417</v>
      </c>
    </row>
    <row r="494" spans="1:31" ht="31.5" hidden="1" x14ac:dyDescent="0.25">
      <c r="A494" t="s">
        <v>3601</v>
      </c>
      <c r="B494" t="s">
        <v>2128</v>
      </c>
      <c r="C494" s="17">
        <f>+SUBTOTAL(3,$F$8:F494)</f>
        <v>45</v>
      </c>
      <c r="D494" s="24" t="s">
        <v>174</v>
      </c>
      <c r="E494" s="25" t="s">
        <v>183</v>
      </c>
      <c r="F494" s="23" t="s">
        <v>1926</v>
      </c>
      <c r="G494" s="23" t="s">
        <v>58</v>
      </c>
      <c r="H494" s="19" t="str">
        <f t="shared" si="31"/>
        <v>"Нарпай МАХ транс" МЧЖ Техника хизматини ташкил этиш</v>
      </c>
      <c r="I494" s="23"/>
      <c r="J494" s="25" t="s">
        <v>24</v>
      </c>
      <c r="K494" s="25" t="s">
        <v>111</v>
      </c>
      <c r="L494" s="18"/>
      <c r="M494" s="18"/>
      <c r="N494" s="20"/>
      <c r="O494" s="20"/>
      <c r="P494" s="20"/>
      <c r="Q494" s="20"/>
      <c r="R494" s="21">
        <f t="shared" si="32"/>
        <v>4700</v>
      </c>
      <c r="S494" s="27">
        <v>4700</v>
      </c>
      <c r="T494" s="27"/>
      <c r="U494" s="27"/>
      <c r="V494" s="27"/>
      <c r="W494" s="22">
        <f t="shared" si="33"/>
        <v>26</v>
      </c>
      <c r="X494" s="27">
        <v>26</v>
      </c>
      <c r="Y494" s="26"/>
      <c r="Z494" s="26"/>
      <c r="AA494" s="40">
        <v>44915</v>
      </c>
      <c r="AB494" s="34">
        <v>44915</v>
      </c>
      <c r="AC494" s="34" t="s">
        <v>2213</v>
      </c>
      <c r="AD494" s="25" t="s">
        <v>8</v>
      </c>
      <c r="AE494" t="s">
        <v>3417</v>
      </c>
    </row>
    <row r="495" spans="1:31" ht="47.25" hidden="1" x14ac:dyDescent="0.25">
      <c r="A495" t="s">
        <v>3602</v>
      </c>
      <c r="B495" t="s">
        <v>2128</v>
      </c>
      <c r="C495" s="17">
        <f>+SUBTOTAL(3,$F$8:F495)</f>
        <v>45</v>
      </c>
      <c r="D495" s="24" t="s">
        <v>174</v>
      </c>
      <c r="E495" s="25" t="s">
        <v>183</v>
      </c>
      <c r="F495" s="23" t="s">
        <v>1927</v>
      </c>
      <c r="G495" s="23" t="s">
        <v>72</v>
      </c>
      <c r="H495" s="19" t="str">
        <f t="shared" si="31"/>
        <v>"Оқтош гранит" хусусий корхонаси Автомобилларга техник хизмат кўрсатишни ташкил этиш</v>
      </c>
      <c r="I495" s="23"/>
      <c r="J495" s="25" t="s">
        <v>24</v>
      </c>
      <c r="K495" s="25" t="s">
        <v>530</v>
      </c>
      <c r="L495" s="18"/>
      <c r="M495" s="18"/>
      <c r="N495" s="20"/>
      <c r="O495" s="20"/>
      <c r="P495" s="20"/>
      <c r="Q495" s="20"/>
      <c r="R495" s="21">
        <f t="shared" si="32"/>
        <v>800</v>
      </c>
      <c r="S495" s="54">
        <v>800</v>
      </c>
      <c r="T495" s="27"/>
      <c r="U495" s="27"/>
      <c r="V495" s="27"/>
      <c r="W495" s="22">
        <f t="shared" si="33"/>
        <v>6</v>
      </c>
      <c r="X495" s="27">
        <v>6</v>
      </c>
      <c r="Y495" s="26"/>
      <c r="Z495" s="26"/>
      <c r="AA495" s="40">
        <v>44916</v>
      </c>
      <c r="AB495" s="34">
        <v>44915</v>
      </c>
      <c r="AC495" s="34" t="s">
        <v>2211</v>
      </c>
      <c r="AD495" s="25" t="s">
        <v>8</v>
      </c>
      <c r="AE495" t="s">
        <v>3417</v>
      </c>
    </row>
    <row r="496" spans="1:31" ht="47.25" hidden="1" x14ac:dyDescent="0.25">
      <c r="A496" t="s">
        <v>3603</v>
      </c>
      <c r="B496" t="s">
        <v>2128</v>
      </c>
      <c r="C496" s="17">
        <f>+SUBTOTAL(3,$F$8:F496)</f>
        <v>45</v>
      </c>
      <c r="D496" s="24" t="s">
        <v>174</v>
      </c>
      <c r="E496" s="25" t="s">
        <v>183</v>
      </c>
      <c r="F496" s="23" t="s">
        <v>1929</v>
      </c>
      <c r="G496" s="23" t="s">
        <v>1863</v>
      </c>
      <c r="H496" s="19" t="str">
        <f t="shared" si="31"/>
        <v xml:space="preserve">"Оригинал нефт оил 777" МЧЖ Автомобилларга ёқилғи қўйиш шахобчасини ташкил этиш </v>
      </c>
      <c r="I496" s="23"/>
      <c r="J496" s="25" t="s">
        <v>24</v>
      </c>
      <c r="K496" s="25" t="s">
        <v>155</v>
      </c>
      <c r="L496" s="18"/>
      <c r="M496" s="18"/>
      <c r="N496" s="20"/>
      <c r="O496" s="20"/>
      <c r="P496" s="20"/>
      <c r="Q496" s="20"/>
      <c r="R496" s="21">
        <f t="shared" si="32"/>
        <v>2000</v>
      </c>
      <c r="S496" s="54">
        <v>2000</v>
      </c>
      <c r="T496" s="27"/>
      <c r="U496" s="27"/>
      <c r="V496" s="27"/>
      <c r="W496" s="22">
        <f t="shared" si="33"/>
        <v>3</v>
      </c>
      <c r="X496" s="27">
        <v>3</v>
      </c>
      <c r="Y496" s="26"/>
      <c r="Z496" s="26"/>
      <c r="AA496" s="40">
        <v>44916</v>
      </c>
      <c r="AB496" s="34">
        <v>44915</v>
      </c>
      <c r="AC496" s="34" t="s">
        <v>2216</v>
      </c>
      <c r="AD496" s="25" t="s">
        <v>8</v>
      </c>
      <c r="AE496" t="s">
        <v>3417</v>
      </c>
    </row>
    <row r="497" spans="1:31" ht="47.25" hidden="1" x14ac:dyDescent="0.25">
      <c r="A497" t="s">
        <v>3604</v>
      </c>
      <c r="B497" t="s">
        <v>2128</v>
      </c>
      <c r="C497" s="17">
        <f>+SUBTOTAL(3,$F$8:F497)</f>
        <v>45</v>
      </c>
      <c r="D497" s="24" t="s">
        <v>174</v>
      </c>
      <c r="E497" s="25" t="s">
        <v>183</v>
      </c>
      <c r="F497" s="23" t="s">
        <v>1938</v>
      </c>
      <c r="G497" s="23" t="s">
        <v>1939</v>
      </c>
      <c r="H497" s="19" t="str">
        <f t="shared" si="31"/>
        <v>"Ҳамдам Смарт нур" хусусий корхонаси Полиэтилен қувурлар ишлаб чикаришни ташкил этиш</v>
      </c>
      <c r="I497" s="23"/>
      <c r="J497" s="25" t="s">
        <v>20</v>
      </c>
      <c r="K497" s="25" t="s">
        <v>551</v>
      </c>
      <c r="L497" s="18"/>
      <c r="M497" s="18"/>
      <c r="N497" s="20"/>
      <c r="O497" s="20"/>
      <c r="P497" s="20"/>
      <c r="Q497" s="20"/>
      <c r="R497" s="21">
        <f t="shared" si="32"/>
        <v>300</v>
      </c>
      <c r="S497" s="54">
        <v>200</v>
      </c>
      <c r="T497" s="54">
        <v>100</v>
      </c>
      <c r="U497" s="27"/>
      <c r="V497" s="27"/>
      <c r="W497" s="22">
        <f t="shared" si="33"/>
        <v>6</v>
      </c>
      <c r="X497" s="27">
        <v>3</v>
      </c>
      <c r="Y497" s="26"/>
      <c r="Z497" s="26">
        <v>3</v>
      </c>
      <c r="AA497" s="40">
        <v>44916</v>
      </c>
      <c r="AB497" s="34">
        <v>44915</v>
      </c>
      <c r="AC497" s="34" t="s">
        <v>3215</v>
      </c>
      <c r="AD497" s="25" t="s">
        <v>21</v>
      </c>
      <c r="AE497" t="s">
        <v>3417</v>
      </c>
    </row>
    <row r="498" spans="1:31" ht="31.5" hidden="1" x14ac:dyDescent="0.25">
      <c r="A498" t="s">
        <v>3605</v>
      </c>
      <c r="B498" t="s">
        <v>2128</v>
      </c>
      <c r="C498" s="17">
        <f>+SUBTOTAL(3,$F$8:F498)</f>
        <v>45</v>
      </c>
      <c r="D498" s="24" t="s">
        <v>174</v>
      </c>
      <c r="E498" s="25" t="s">
        <v>183</v>
      </c>
      <c r="F498" s="23" t="s">
        <v>1940</v>
      </c>
      <c r="G498" s="23" t="s">
        <v>1941</v>
      </c>
      <c r="H498" s="19" t="str">
        <f t="shared" si="31"/>
        <v>"Шамшир бест строй" МЧЖ Қурилиш моллари савдо комплексини ташкил этиш</v>
      </c>
      <c r="I498" s="23"/>
      <c r="J498" s="25" t="s">
        <v>24</v>
      </c>
      <c r="K498" s="25" t="s">
        <v>560</v>
      </c>
      <c r="L498" s="18"/>
      <c r="M498" s="18"/>
      <c r="N498" s="20"/>
      <c r="O498" s="20"/>
      <c r="P498" s="20"/>
      <c r="Q498" s="20"/>
      <c r="R498" s="21">
        <f t="shared" si="32"/>
        <v>8000</v>
      </c>
      <c r="S498" s="27">
        <v>8000</v>
      </c>
      <c r="T498" s="27"/>
      <c r="U498" s="27"/>
      <c r="V498" s="27"/>
      <c r="W498" s="22">
        <f t="shared" si="33"/>
        <v>6</v>
      </c>
      <c r="X498" s="27">
        <v>6</v>
      </c>
      <c r="Y498" s="26"/>
      <c r="Z498" s="26"/>
      <c r="AA498" s="40">
        <v>44915</v>
      </c>
      <c r="AB498" s="34">
        <v>44915</v>
      </c>
      <c r="AC498" s="34" t="s">
        <v>3379</v>
      </c>
      <c r="AD498" s="25" t="s">
        <v>8</v>
      </c>
      <c r="AE498" t="s">
        <v>3417</v>
      </c>
    </row>
    <row r="499" spans="1:31" ht="31.5" hidden="1" x14ac:dyDescent="0.25">
      <c r="A499" t="s">
        <v>3606</v>
      </c>
      <c r="B499" t="s">
        <v>2128</v>
      </c>
      <c r="C499" s="17">
        <f>+SUBTOTAL(3,$F$8:F499)</f>
        <v>45</v>
      </c>
      <c r="D499" s="24" t="s">
        <v>174</v>
      </c>
      <c r="E499" s="25" t="s">
        <v>183</v>
      </c>
      <c r="F499" s="23" t="s">
        <v>1947</v>
      </c>
      <c r="G499" s="23" t="s">
        <v>124</v>
      </c>
      <c r="H499" s="19" t="str">
        <f t="shared" si="31"/>
        <v>"Яхшиният ширин таом" хусусий корхонаси Умумий овқатланиш хизматини ташкил этиш</v>
      </c>
      <c r="I499" s="23"/>
      <c r="J499" s="25" t="s">
        <v>24</v>
      </c>
      <c r="K499" s="25" t="s">
        <v>531</v>
      </c>
      <c r="L499" s="18"/>
      <c r="M499" s="18"/>
      <c r="N499" s="20"/>
      <c r="O499" s="20"/>
      <c r="P499" s="20"/>
      <c r="Q499" s="20"/>
      <c r="R499" s="21">
        <f t="shared" si="32"/>
        <v>500</v>
      </c>
      <c r="S499" s="27">
        <v>500</v>
      </c>
      <c r="T499" s="27"/>
      <c r="U499" s="27"/>
      <c r="V499" s="27"/>
      <c r="W499" s="22">
        <f t="shared" si="33"/>
        <v>5</v>
      </c>
      <c r="X499" s="27">
        <v>5</v>
      </c>
      <c r="Y499" s="26"/>
      <c r="Z499" s="26"/>
      <c r="AA499" s="40">
        <v>44917</v>
      </c>
      <c r="AB499" s="34">
        <v>44917</v>
      </c>
      <c r="AC499" s="34" t="s">
        <v>3218</v>
      </c>
      <c r="AD499" s="25" t="s">
        <v>8</v>
      </c>
      <c r="AE499" t="s">
        <v>3417</v>
      </c>
    </row>
    <row r="500" spans="1:31" ht="31.5" hidden="1" x14ac:dyDescent="0.25">
      <c r="A500" t="s">
        <v>3607</v>
      </c>
      <c r="B500" t="s">
        <v>2128</v>
      </c>
      <c r="C500" s="17">
        <f>+SUBTOTAL(3,$F$8:F500)</f>
        <v>45</v>
      </c>
      <c r="D500" s="24" t="s">
        <v>174</v>
      </c>
      <c r="E500" s="25" t="s">
        <v>183</v>
      </c>
      <c r="F500" s="23" t="s">
        <v>1949</v>
      </c>
      <c r="G500" s="23" t="s">
        <v>1950</v>
      </c>
      <c r="H500" s="19" t="str">
        <f t="shared" si="31"/>
        <v>“Саидин оқсақол” МЧЖ Савдо дуконини ташкил этиш</v>
      </c>
      <c r="I500" s="23"/>
      <c r="J500" s="25" t="s">
        <v>24</v>
      </c>
      <c r="K500" s="25" t="s">
        <v>155</v>
      </c>
      <c r="L500" s="18"/>
      <c r="M500" s="18"/>
      <c r="N500" s="20"/>
      <c r="O500" s="20"/>
      <c r="P500" s="20"/>
      <c r="Q500" s="20"/>
      <c r="R500" s="21">
        <f t="shared" si="32"/>
        <v>450</v>
      </c>
      <c r="S500" s="27">
        <v>450</v>
      </c>
      <c r="T500" s="27"/>
      <c r="U500" s="27"/>
      <c r="V500" s="27"/>
      <c r="W500" s="22">
        <f t="shared" si="33"/>
        <v>1</v>
      </c>
      <c r="X500" s="54">
        <v>1</v>
      </c>
      <c r="Y500" s="26"/>
      <c r="Z500" s="26"/>
      <c r="AA500" s="40">
        <v>44915</v>
      </c>
      <c r="AB500" s="34">
        <v>44915</v>
      </c>
      <c r="AC500" s="34" t="s">
        <v>2215</v>
      </c>
      <c r="AD500" s="25" t="s">
        <v>8</v>
      </c>
      <c r="AE500" t="s">
        <v>3417</v>
      </c>
    </row>
    <row r="501" spans="1:31" ht="31.5" hidden="1" x14ac:dyDescent="0.25">
      <c r="A501" t="s">
        <v>3608</v>
      </c>
      <c r="B501" t="s">
        <v>2128</v>
      </c>
      <c r="C501" s="17">
        <f>+SUBTOTAL(3,$F$8:F501)</f>
        <v>45</v>
      </c>
      <c r="D501" s="24" t="s">
        <v>174</v>
      </c>
      <c r="E501" s="25" t="s">
        <v>183</v>
      </c>
      <c r="F501" s="23" t="s">
        <v>2002</v>
      </c>
      <c r="G501" s="23" t="s">
        <v>2003</v>
      </c>
      <c r="H501" s="19" t="str">
        <f t="shared" si="31"/>
        <v>"Нарпай Агробест таъминот" МЧЖ 100 тоннали музлаткич ташкил этиш</v>
      </c>
      <c r="I501" s="23"/>
      <c r="J501" s="25" t="s">
        <v>23</v>
      </c>
      <c r="K501" s="25" t="s">
        <v>39</v>
      </c>
      <c r="L501" s="18"/>
      <c r="M501" s="18"/>
      <c r="N501" s="20"/>
      <c r="O501" s="20"/>
      <c r="P501" s="20"/>
      <c r="Q501" s="20"/>
      <c r="R501" s="21">
        <f t="shared" si="32"/>
        <v>450</v>
      </c>
      <c r="S501" s="27">
        <v>450</v>
      </c>
      <c r="T501" s="27"/>
      <c r="U501" s="27"/>
      <c r="V501" s="27"/>
      <c r="W501" s="22">
        <f t="shared" si="33"/>
        <v>4</v>
      </c>
      <c r="X501" s="27">
        <v>2</v>
      </c>
      <c r="Y501" s="26">
        <v>2</v>
      </c>
      <c r="Z501" s="26"/>
      <c r="AA501" s="40">
        <v>44918</v>
      </c>
      <c r="AB501" s="34">
        <v>44917</v>
      </c>
      <c r="AC501" s="34" t="s">
        <v>3410</v>
      </c>
      <c r="AD501" s="25" t="s">
        <v>8</v>
      </c>
      <c r="AE501" t="s">
        <v>3417</v>
      </c>
    </row>
    <row r="502" spans="1:31" ht="31.5" hidden="1" x14ac:dyDescent="0.25">
      <c r="A502" t="s">
        <v>3609</v>
      </c>
      <c r="B502" t="s">
        <v>2128</v>
      </c>
      <c r="C502" s="17">
        <f>+SUBTOTAL(3,$F$8:F502)</f>
        <v>45</v>
      </c>
      <c r="D502" s="24" t="s">
        <v>174</v>
      </c>
      <c r="E502" s="25" t="s">
        <v>183</v>
      </c>
      <c r="F502" s="23" t="s">
        <v>2032</v>
      </c>
      <c r="G502" s="23" t="s">
        <v>1950</v>
      </c>
      <c r="H502" s="19" t="str">
        <f t="shared" si="31"/>
        <v>ЯТТ "Дониев Мираббос" Савдо дуконини ташкил этиш</v>
      </c>
      <c r="I502" s="23"/>
      <c r="J502" s="25" t="s">
        <v>24</v>
      </c>
      <c r="K502" s="25" t="s">
        <v>155</v>
      </c>
      <c r="L502" s="18"/>
      <c r="M502" s="18"/>
      <c r="N502" s="20"/>
      <c r="O502" s="20"/>
      <c r="P502" s="20"/>
      <c r="Q502" s="20"/>
      <c r="R502" s="21">
        <f t="shared" si="32"/>
        <v>300</v>
      </c>
      <c r="S502" s="27">
        <v>300</v>
      </c>
      <c r="T502" s="27"/>
      <c r="U502" s="27"/>
      <c r="V502" s="27"/>
      <c r="W502" s="22">
        <f t="shared" si="33"/>
        <v>1</v>
      </c>
      <c r="X502" s="54">
        <v>1</v>
      </c>
      <c r="Y502" s="26"/>
      <c r="Z502" s="26"/>
      <c r="AA502" s="40">
        <v>44915</v>
      </c>
      <c r="AB502" s="34">
        <v>44915</v>
      </c>
      <c r="AC502" s="34" t="s">
        <v>2218</v>
      </c>
      <c r="AD502" s="25" t="s">
        <v>8</v>
      </c>
      <c r="AE502" t="s">
        <v>3417</v>
      </c>
    </row>
    <row r="503" spans="1:31" ht="47.25" hidden="1" x14ac:dyDescent="0.25">
      <c r="A503" t="s">
        <v>3610</v>
      </c>
      <c r="B503" t="s">
        <v>2128</v>
      </c>
      <c r="C503" s="17">
        <f>+SUBTOTAL(3,$F$8:F503)</f>
        <v>45</v>
      </c>
      <c r="D503" s="24" t="s">
        <v>174</v>
      </c>
      <c r="E503" s="25" t="s">
        <v>183</v>
      </c>
      <c r="F503" s="23" t="s">
        <v>2033</v>
      </c>
      <c r="G503" s="23" t="s">
        <v>2034</v>
      </c>
      <c r="H503" s="19" t="str">
        <f t="shared" si="31"/>
        <v>ЯТТ "Эшиниёзов Жавлонбек Шерали ўғли" Автомобилларга техник хизмат кўрсатиш ва тамирлаш устаҳонасини ташкил этиш</v>
      </c>
      <c r="I503" s="23"/>
      <c r="J503" s="25" t="s">
        <v>24</v>
      </c>
      <c r="K503" s="25" t="s">
        <v>525</v>
      </c>
      <c r="L503" s="18"/>
      <c r="M503" s="18"/>
      <c r="N503" s="20"/>
      <c r="O503" s="20"/>
      <c r="P503" s="20"/>
      <c r="Q503" s="20"/>
      <c r="R503" s="21">
        <f t="shared" si="32"/>
        <v>300</v>
      </c>
      <c r="S503" s="27">
        <v>300</v>
      </c>
      <c r="T503" s="27"/>
      <c r="U503" s="27"/>
      <c r="V503" s="27"/>
      <c r="W503" s="22">
        <f t="shared" si="33"/>
        <v>1</v>
      </c>
      <c r="X503" s="54">
        <v>1</v>
      </c>
      <c r="Y503" s="26"/>
      <c r="Z503" s="26"/>
      <c r="AA503" s="40">
        <v>44915</v>
      </c>
      <c r="AB503" s="34">
        <v>44915</v>
      </c>
      <c r="AC503" s="34" t="s">
        <v>2217</v>
      </c>
      <c r="AD503" s="25" t="s">
        <v>8</v>
      </c>
      <c r="AE503" t="s">
        <v>3417</v>
      </c>
    </row>
    <row r="504" spans="1:31" ht="47.25" hidden="1" x14ac:dyDescent="0.25">
      <c r="A504" t="s">
        <v>3611</v>
      </c>
      <c r="B504" t="s">
        <v>2128</v>
      </c>
      <c r="C504" s="17">
        <f>+SUBTOTAL(3,$F$8:F504)</f>
        <v>45</v>
      </c>
      <c r="D504" s="24" t="s">
        <v>174</v>
      </c>
      <c r="E504" s="25" t="s">
        <v>183</v>
      </c>
      <c r="F504" s="23" t="s">
        <v>2074</v>
      </c>
      <c r="G504" s="23" t="s">
        <v>132</v>
      </c>
      <c r="H504" s="19" t="str">
        <f t="shared" si="31"/>
        <v>"ELEGANT BARAKA COMPLEKS" оилавий корхонаси Макарон ишлаб чиқаришни ташкил этиш</v>
      </c>
      <c r="I504" s="23"/>
      <c r="J504" s="25" t="s">
        <v>20</v>
      </c>
      <c r="K504" s="25" t="s">
        <v>526</v>
      </c>
      <c r="L504" s="18"/>
      <c r="M504" s="18"/>
      <c r="N504" s="20"/>
      <c r="O504" s="20"/>
      <c r="P504" s="20"/>
      <c r="Q504" s="20"/>
      <c r="R504" s="21">
        <f t="shared" si="32"/>
        <v>1500</v>
      </c>
      <c r="S504" s="27">
        <v>1500</v>
      </c>
      <c r="T504" s="27"/>
      <c r="U504" s="27"/>
      <c r="V504" s="27"/>
      <c r="W504" s="22">
        <f t="shared" si="33"/>
        <v>6</v>
      </c>
      <c r="X504" s="27">
        <v>6</v>
      </c>
      <c r="Y504" s="26"/>
      <c r="Z504" s="26"/>
      <c r="AA504" s="40">
        <v>44915</v>
      </c>
      <c r="AB504" s="34">
        <v>44915</v>
      </c>
      <c r="AC504" s="34" t="s">
        <v>2283</v>
      </c>
      <c r="AD504" s="25" t="s">
        <v>8</v>
      </c>
      <c r="AE504" t="s">
        <v>3417</v>
      </c>
    </row>
    <row r="505" spans="1:31" ht="31.5" hidden="1" x14ac:dyDescent="0.25">
      <c r="A505" t="s">
        <v>3612</v>
      </c>
      <c r="B505" t="s">
        <v>2128</v>
      </c>
      <c r="C505" s="17">
        <f>+SUBTOTAL(3,$F$8:F505)</f>
        <v>45</v>
      </c>
      <c r="D505" s="24" t="s">
        <v>174</v>
      </c>
      <c r="E505" s="25" t="s">
        <v>183</v>
      </c>
      <c r="F505" s="23" t="s">
        <v>1669</v>
      </c>
      <c r="G505" s="23" t="s">
        <v>1670</v>
      </c>
      <c r="H505" s="19" t="str">
        <f t="shared" si="31"/>
        <v>"SMART PULS MED SENTR" Х/К Тиббий клинека ташкил этиш</v>
      </c>
      <c r="I505" s="23"/>
      <c r="J505" s="25" t="s">
        <v>24</v>
      </c>
      <c r="K505" s="25" t="s">
        <v>116</v>
      </c>
      <c r="L505" s="18"/>
      <c r="M505" s="18"/>
      <c r="N505" s="20"/>
      <c r="O505" s="20"/>
      <c r="P505" s="20"/>
      <c r="Q505" s="20"/>
      <c r="R505" s="21">
        <f t="shared" si="32"/>
        <v>3000</v>
      </c>
      <c r="S505" s="27">
        <v>2100</v>
      </c>
      <c r="T505" s="27">
        <v>900</v>
      </c>
      <c r="U505" s="27"/>
      <c r="V505" s="27"/>
      <c r="W505" s="22">
        <f t="shared" si="33"/>
        <v>25</v>
      </c>
      <c r="X505" s="27">
        <v>25</v>
      </c>
      <c r="Y505" s="26"/>
      <c r="Z505" s="26"/>
      <c r="AA505" s="40">
        <v>44917</v>
      </c>
      <c r="AB505" s="34">
        <v>44917</v>
      </c>
      <c r="AC505" s="34" t="s">
        <v>3217</v>
      </c>
      <c r="AD505" s="25" t="s">
        <v>26</v>
      </c>
      <c r="AE505" t="s">
        <v>3417</v>
      </c>
    </row>
    <row r="506" spans="1:31" ht="31.5" hidden="1" x14ac:dyDescent="0.25">
      <c r="A506" t="s">
        <v>3613</v>
      </c>
      <c r="B506" t="s">
        <v>2128</v>
      </c>
      <c r="C506" s="17">
        <f>+SUBTOTAL(3,$F$8:F506)</f>
        <v>45</v>
      </c>
      <c r="D506" s="24" t="s">
        <v>174</v>
      </c>
      <c r="E506" s="25" t="s">
        <v>183</v>
      </c>
      <c r="F506" s="23" t="s">
        <v>2105</v>
      </c>
      <c r="G506" s="23" t="s">
        <v>2106</v>
      </c>
      <c r="H506" s="19" t="str">
        <f t="shared" si="31"/>
        <v>"NBA Allianz" МЧЖ Гипсакартон листлари учун картон қоғоз ишлаб чиқаришни кенгайтириш</v>
      </c>
      <c r="I506" s="23"/>
      <c r="J506" s="25" t="s">
        <v>20</v>
      </c>
      <c r="K506" s="25" t="s">
        <v>527</v>
      </c>
      <c r="L506" s="18"/>
      <c r="M506" s="18"/>
      <c r="N506" s="20"/>
      <c r="O506" s="20"/>
      <c r="P506" s="20"/>
      <c r="Q506" s="20"/>
      <c r="R506" s="21">
        <f t="shared" si="32"/>
        <v>79822</v>
      </c>
      <c r="S506" s="27">
        <v>79822</v>
      </c>
      <c r="T506" s="27"/>
      <c r="U506" s="27"/>
      <c r="V506" s="27"/>
      <c r="W506" s="22">
        <f t="shared" si="33"/>
        <v>80</v>
      </c>
      <c r="X506" s="27">
        <v>80</v>
      </c>
      <c r="Y506" s="26"/>
      <c r="Z506" s="26"/>
      <c r="AA506" s="40">
        <v>44909</v>
      </c>
      <c r="AB506" s="34"/>
      <c r="AC506" s="34" t="s">
        <v>2140</v>
      </c>
      <c r="AD506" s="25" t="s">
        <v>8</v>
      </c>
      <c r="AE506" t="s">
        <v>3417</v>
      </c>
    </row>
    <row r="507" spans="1:31" ht="31.5" hidden="1" x14ac:dyDescent="0.25">
      <c r="A507" t="s">
        <v>3614</v>
      </c>
      <c r="B507" t="s">
        <v>2128</v>
      </c>
      <c r="C507" s="17">
        <f>+SUBTOTAL(3,$F$8:F507)</f>
        <v>45</v>
      </c>
      <c r="D507" s="24" t="s">
        <v>174</v>
      </c>
      <c r="E507" s="25" t="s">
        <v>183</v>
      </c>
      <c r="F507" s="23" t="s">
        <v>1158</v>
      </c>
      <c r="G507" s="23" t="s">
        <v>2107</v>
      </c>
      <c r="H507" s="19" t="str">
        <f t="shared" si="31"/>
        <v>"Осиё Мароқанд" МЧЖ Паррандалар учун омухта ем ишлаб чиқаришни ташкил этиш</v>
      </c>
      <c r="I507" s="23"/>
      <c r="J507" s="25" t="s">
        <v>20</v>
      </c>
      <c r="K507" s="25" t="s">
        <v>543</v>
      </c>
      <c r="L507" s="18"/>
      <c r="M507" s="18"/>
      <c r="N507" s="20"/>
      <c r="O507" s="20"/>
      <c r="P507" s="20"/>
      <c r="Q507" s="20"/>
      <c r="R507" s="21">
        <f t="shared" si="32"/>
        <v>5000</v>
      </c>
      <c r="S507" s="27">
        <v>5000</v>
      </c>
      <c r="T507" s="27"/>
      <c r="U507" s="27"/>
      <c r="V507" s="27"/>
      <c r="W507" s="22">
        <f t="shared" si="33"/>
        <v>10</v>
      </c>
      <c r="X507" s="27">
        <v>10</v>
      </c>
      <c r="Y507" s="26"/>
      <c r="Z507" s="26"/>
      <c r="AA507" s="40">
        <v>44909</v>
      </c>
      <c r="AB507" s="34"/>
      <c r="AC507" s="34" t="s">
        <v>2169</v>
      </c>
      <c r="AD507" s="25" t="s">
        <v>8</v>
      </c>
      <c r="AE507" t="s">
        <v>3417</v>
      </c>
    </row>
    <row r="508" spans="1:31" ht="47.25" hidden="1" x14ac:dyDescent="0.25">
      <c r="A508" t="s">
        <v>3615</v>
      </c>
      <c r="B508" t="s">
        <v>2128</v>
      </c>
      <c r="C508" s="17">
        <f>+SUBTOTAL(3,$F$8:F508)</f>
        <v>45</v>
      </c>
      <c r="D508" s="24" t="s">
        <v>174</v>
      </c>
      <c r="E508" s="25" t="s">
        <v>183</v>
      </c>
      <c r="F508" s="23" t="s">
        <v>1926</v>
      </c>
      <c r="G508" s="23" t="s">
        <v>2108</v>
      </c>
      <c r="H508" s="19" t="str">
        <f t="shared" si="31"/>
        <v>"Нарпай МАХ транс" МЧЖ Асфалт ва бетон заводи ҳамда шебен қуми ишлаб чиқаришни ташкил этиш</v>
      </c>
      <c r="I508" s="23"/>
      <c r="J508" s="25" t="s">
        <v>20</v>
      </c>
      <c r="K508" s="25" t="s">
        <v>527</v>
      </c>
      <c r="L508" s="18"/>
      <c r="M508" s="18"/>
      <c r="N508" s="20"/>
      <c r="O508" s="20"/>
      <c r="P508" s="20"/>
      <c r="Q508" s="20"/>
      <c r="R508" s="21">
        <f t="shared" si="32"/>
        <v>12500</v>
      </c>
      <c r="S508" s="27">
        <v>8800</v>
      </c>
      <c r="T508" s="27">
        <v>3700</v>
      </c>
      <c r="U508" s="27"/>
      <c r="V508" s="27"/>
      <c r="W508" s="22">
        <f t="shared" si="33"/>
        <v>21</v>
      </c>
      <c r="X508" s="27">
        <v>21</v>
      </c>
      <c r="Y508" s="26"/>
      <c r="Z508" s="26"/>
      <c r="AA508" s="40">
        <v>44909</v>
      </c>
      <c r="AB508" s="34"/>
      <c r="AC508" s="34" t="s">
        <v>2174</v>
      </c>
      <c r="AD508" s="25" t="s">
        <v>28</v>
      </c>
      <c r="AE508" t="s">
        <v>3417</v>
      </c>
    </row>
    <row r="509" spans="1:31" ht="47.25" hidden="1" x14ac:dyDescent="0.25">
      <c r="A509" t="s">
        <v>3616</v>
      </c>
      <c r="B509" t="s">
        <v>2128</v>
      </c>
      <c r="C509" s="17">
        <f>+SUBTOTAL(3,$F$8:F509)</f>
        <v>45</v>
      </c>
      <c r="D509" s="24" t="s">
        <v>174</v>
      </c>
      <c r="E509" s="25" t="s">
        <v>183</v>
      </c>
      <c r="F509" s="23" t="s">
        <v>2109</v>
      </c>
      <c r="G509" s="23" t="s">
        <v>2110</v>
      </c>
      <c r="H509" s="19" t="str">
        <f t="shared" si="31"/>
        <v>"Нарпай нур чорваси" фермер хўжалиги Сут йўналишида чорвачилик хўжалигини ташкил этиш</v>
      </c>
      <c r="I509" s="23"/>
      <c r="J509" s="25" t="s">
        <v>23</v>
      </c>
      <c r="K509" s="25" t="s">
        <v>42</v>
      </c>
      <c r="L509" s="18"/>
      <c r="M509" s="18"/>
      <c r="N509" s="20"/>
      <c r="O509" s="20"/>
      <c r="P509" s="20"/>
      <c r="Q509" s="20"/>
      <c r="R509" s="21">
        <f t="shared" si="32"/>
        <v>5161</v>
      </c>
      <c r="S509" s="27">
        <v>5161</v>
      </c>
      <c r="T509" s="27"/>
      <c r="U509" s="27"/>
      <c r="V509" s="27"/>
      <c r="W509" s="22">
        <f t="shared" si="33"/>
        <v>10</v>
      </c>
      <c r="X509" s="27">
        <v>10</v>
      </c>
      <c r="Y509" s="26"/>
      <c r="Z509" s="26"/>
      <c r="AA509" s="40">
        <v>44909</v>
      </c>
      <c r="AB509" s="34"/>
      <c r="AC509" s="34" t="s">
        <v>2159</v>
      </c>
      <c r="AD509" s="25" t="s">
        <v>8</v>
      </c>
      <c r="AE509" t="s">
        <v>3417</v>
      </c>
    </row>
    <row r="510" spans="1:31" ht="31.5" hidden="1" x14ac:dyDescent="0.25">
      <c r="A510" t="s">
        <v>3617</v>
      </c>
      <c r="B510" t="s">
        <v>2128</v>
      </c>
      <c r="C510" s="17">
        <f>+SUBTOTAL(3,$F$8:F510)</f>
        <v>45</v>
      </c>
      <c r="D510" s="24" t="s">
        <v>174</v>
      </c>
      <c r="E510" s="25" t="s">
        <v>183</v>
      </c>
      <c r="F510" s="23" t="s">
        <v>2111</v>
      </c>
      <c r="G510" s="23" t="s">
        <v>2112</v>
      </c>
      <c r="H510" s="19" t="str">
        <f t="shared" si="31"/>
        <v>"Холиқ ражаб" фермер хўжалиги Бўрдоқичилик хўжалигини ташкил этиш</v>
      </c>
      <c r="I510" s="23"/>
      <c r="J510" s="25" t="s">
        <v>23</v>
      </c>
      <c r="K510" s="25" t="s">
        <v>42</v>
      </c>
      <c r="L510" s="18"/>
      <c r="M510" s="18"/>
      <c r="N510" s="20"/>
      <c r="O510" s="20"/>
      <c r="P510" s="20"/>
      <c r="Q510" s="20"/>
      <c r="R510" s="21">
        <f t="shared" si="32"/>
        <v>325</v>
      </c>
      <c r="S510" s="27">
        <v>100</v>
      </c>
      <c r="T510" s="27">
        <v>225</v>
      </c>
      <c r="U510" s="27"/>
      <c r="V510" s="27"/>
      <c r="W510" s="22">
        <f t="shared" si="33"/>
        <v>8</v>
      </c>
      <c r="X510" s="27">
        <v>8</v>
      </c>
      <c r="Y510" s="26"/>
      <c r="Z510" s="26"/>
      <c r="AA510" s="40">
        <v>44909</v>
      </c>
      <c r="AB510" s="34"/>
      <c r="AC510" s="34" t="s">
        <v>2182</v>
      </c>
      <c r="AD510" s="25" t="s">
        <v>21</v>
      </c>
      <c r="AE510" t="s">
        <v>3417</v>
      </c>
    </row>
    <row r="511" spans="1:31" ht="47.25" hidden="1" x14ac:dyDescent="0.25">
      <c r="A511" t="s">
        <v>3618</v>
      </c>
      <c r="B511" t="s">
        <v>2128</v>
      </c>
      <c r="C511" s="17">
        <f>+SUBTOTAL(3,$F$8:F511)</f>
        <v>45</v>
      </c>
      <c r="D511" s="24" t="s">
        <v>174</v>
      </c>
      <c r="E511" s="25" t="s">
        <v>183</v>
      </c>
      <c r="F511" s="23" t="s">
        <v>2113</v>
      </c>
      <c r="G511" s="23" t="s">
        <v>2114</v>
      </c>
      <c r="H511" s="19" t="str">
        <f t="shared" si="31"/>
        <v>"Зрибдор Умид Машали" фермер хўжалиги Бўрдоқичилик йўналишида чорвачилик хўжалигини ташкил этиш</v>
      </c>
      <c r="I511" s="23"/>
      <c r="J511" s="25" t="s">
        <v>23</v>
      </c>
      <c r="K511" s="25" t="s">
        <v>42</v>
      </c>
      <c r="L511" s="18"/>
      <c r="M511" s="18"/>
      <c r="N511" s="20"/>
      <c r="O511" s="20"/>
      <c r="P511" s="20"/>
      <c r="Q511" s="20"/>
      <c r="R511" s="21">
        <f t="shared" si="32"/>
        <v>325</v>
      </c>
      <c r="S511" s="27">
        <v>325</v>
      </c>
      <c r="T511" s="27"/>
      <c r="U511" s="27"/>
      <c r="V511" s="27"/>
      <c r="W511" s="22">
        <f t="shared" si="33"/>
        <v>3</v>
      </c>
      <c r="X511" s="27">
        <v>3</v>
      </c>
      <c r="Y511" s="26"/>
      <c r="Z511" s="26"/>
      <c r="AA511" s="40">
        <v>44909</v>
      </c>
      <c r="AB511" s="34"/>
      <c r="AC511" s="34" t="s">
        <v>2140</v>
      </c>
      <c r="AD511" s="25" t="s">
        <v>8</v>
      </c>
      <c r="AE511" t="s">
        <v>3417</v>
      </c>
    </row>
    <row r="512" spans="1:31" ht="31.5" hidden="1" x14ac:dyDescent="0.25">
      <c r="A512" t="s">
        <v>2568</v>
      </c>
      <c r="B512" t="s">
        <v>2128</v>
      </c>
      <c r="C512" s="17">
        <f>+SUBTOTAL(3,$F$8:F512)</f>
        <v>45</v>
      </c>
      <c r="D512" s="24" t="s">
        <v>174</v>
      </c>
      <c r="E512" s="25" t="s">
        <v>184</v>
      </c>
      <c r="F512" s="52" t="s">
        <v>959</v>
      </c>
      <c r="G512" s="23" t="s">
        <v>42</v>
      </c>
      <c r="H512" s="19" t="str">
        <f t="shared" si="31"/>
        <v>"Сазоғон Аброрбек чорваси"МЧЖ Чорвачиликни ривожлантириш</v>
      </c>
      <c r="I512" s="23"/>
      <c r="J512" s="25" t="s">
        <v>23</v>
      </c>
      <c r="K512" s="25" t="s">
        <v>42</v>
      </c>
      <c r="L512" s="18"/>
      <c r="M512" s="18"/>
      <c r="N512" s="20"/>
      <c r="O512" s="20"/>
      <c r="P512" s="20"/>
      <c r="Q512" s="20"/>
      <c r="R512" s="21">
        <f t="shared" si="32"/>
        <v>1300</v>
      </c>
      <c r="S512" s="27">
        <v>1300</v>
      </c>
      <c r="T512" s="27">
        <v>0</v>
      </c>
      <c r="U512" s="27">
        <v>0</v>
      </c>
      <c r="V512" s="27">
        <v>0</v>
      </c>
      <c r="W512" s="22">
        <f t="shared" si="33"/>
        <v>5</v>
      </c>
      <c r="X512" s="27">
        <v>5</v>
      </c>
      <c r="Y512" s="26"/>
      <c r="Z512" s="26"/>
      <c r="AA512" s="40">
        <v>44736</v>
      </c>
      <c r="AB512" s="34"/>
      <c r="AC512" s="34"/>
      <c r="AD512" s="25" t="s">
        <v>8</v>
      </c>
    </row>
    <row r="513" spans="1:30" ht="31.5" hidden="1" x14ac:dyDescent="0.25">
      <c r="A513" t="s">
        <v>2569</v>
      </c>
      <c r="B513" t="s">
        <v>2128</v>
      </c>
      <c r="C513" s="17">
        <f>+SUBTOTAL(3,$F$8:F513)</f>
        <v>45</v>
      </c>
      <c r="D513" s="24" t="s">
        <v>174</v>
      </c>
      <c r="E513" s="25" t="s">
        <v>184</v>
      </c>
      <c r="F513" s="52" t="s">
        <v>1154</v>
      </c>
      <c r="G513" s="23" t="s">
        <v>1155</v>
      </c>
      <c r="H513" s="19" t="str">
        <f t="shared" si="31"/>
        <v>"Sazag'an qum servis" МЧЖ Қум каръерини ташкил этиш</v>
      </c>
      <c r="I513" s="23"/>
      <c r="J513" s="25" t="s">
        <v>20</v>
      </c>
      <c r="K513" s="25" t="s">
        <v>527</v>
      </c>
      <c r="L513" s="18"/>
      <c r="M513" s="18"/>
      <c r="N513" s="20"/>
      <c r="O513" s="20"/>
      <c r="P513" s="20"/>
      <c r="Q513" s="20"/>
      <c r="R513" s="21">
        <f t="shared" si="32"/>
        <v>11000</v>
      </c>
      <c r="S513" s="27">
        <v>11000</v>
      </c>
      <c r="T513" s="27">
        <v>0</v>
      </c>
      <c r="U513" s="27">
        <v>0</v>
      </c>
      <c r="V513" s="27">
        <v>0</v>
      </c>
      <c r="W513" s="22">
        <f t="shared" si="33"/>
        <v>7</v>
      </c>
      <c r="X513" s="27">
        <v>7</v>
      </c>
      <c r="Y513" s="26"/>
      <c r="Z513" s="26"/>
      <c r="AA513" s="40">
        <v>44723</v>
      </c>
      <c r="AB513" s="34"/>
      <c r="AC513" s="34"/>
      <c r="AD513" s="25" t="s">
        <v>8</v>
      </c>
    </row>
    <row r="514" spans="1:30" ht="31.5" hidden="1" x14ac:dyDescent="0.25">
      <c r="A514" t="s">
        <v>2570</v>
      </c>
      <c r="B514" t="s">
        <v>2128</v>
      </c>
      <c r="C514" s="17">
        <f>+SUBTOTAL(3,$F$8:F514)</f>
        <v>45</v>
      </c>
      <c r="D514" s="24" t="s">
        <v>174</v>
      </c>
      <c r="E514" s="25" t="s">
        <v>184</v>
      </c>
      <c r="F514" s="52" t="s">
        <v>1156</v>
      </c>
      <c r="G514" s="23" t="s">
        <v>278</v>
      </c>
      <c r="H514" s="19" t="str">
        <f t="shared" si="31"/>
        <v>"NARPAY ZOXIR ZAHRO BOG`LARI" МЧЖ Узумзор ташкил қилиш</v>
      </c>
      <c r="I514" s="23"/>
      <c r="J514" s="25" t="s">
        <v>23</v>
      </c>
      <c r="K514" s="25" t="s">
        <v>110</v>
      </c>
      <c r="L514" s="18"/>
      <c r="M514" s="18"/>
      <c r="N514" s="20"/>
      <c r="O514" s="20"/>
      <c r="P514" s="20"/>
      <c r="Q514" s="20"/>
      <c r="R514" s="21">
        <f t="shared" si="32"/>
        <v>1450</v>
      </c>
      <c r="S514" s="27">
        <v>1450</v>
      </c>
      <c r="T514" s="27">
        <v>0</v>
      </c>
      <c r="U514" s="27">
        <v>0</v>
      </c>
      <c r="V514" s="27">
        <v>0</v>
      </c>
      <c r="W514" s="22">
        <f t="shared" si="33"/>
        <v>4</v>
      </c>
      <c r="X514" s="27">
        <v>4</v>
      </c>
      <c r="Y514" s="26"/>
      <c r="Z514" s="26"/>
      <c r="AA514" s="40">
        <v>44687</v>
      </c>
      <c r="AB514" s="34"/>
      <c r="AC514" s="34"/>
      <c r="AD514" s="25" t="s">
        <v>8</v>
      </c>
    </row>
    <row r="515" spans="1:30" ht="31.5" hidden="1" x14ac:dyDescent="0.25">
      <c r="A515" t="s">
        <v>2571</v>
      </c>
      <c r="B515" t="s">
        <v>2128</v>
      </c>
      <c r="C515" s="17">
        <f>+SUBTOTAL(3,$F$8:F515)</f>
        <v>45</v>
      </c>
      <c r="D515" s="24" t="s">
        <v>174</v>
      </c>
      <c r="E515" s="25" t="s">
        <v>184</v>
      </c>
      <c r="F515" s="52" t="s">
        <v>1157</v>
      </c>
      <c r="G515" s="23" t="s">
        <v>279</v>
      </c>
      <c r="H515" s="19" t="str">
        <f t="shared" si="31"/>
        <v>"Жомбой яшил чироқлари" МЧЖ Боғдорчилик хўжалигини ташкил қилиш</v>
      </c>
      <c r="I515" s="23"/>
      <c r="J515" s="25" t="s">
        <v>23</v>
      </c>
      <c r="K515" s="25" t="s">
        <v>228</v>
      </c>
      <c r="L515" s="18"/>
      <c r="M515" s="18"/>
      <c r="N515" s="20"/>
      <c r="O515" s="20"/>
      <c r="P515" s="20"/>
      <c r="Q515" s="20"/>
      <c r="R515" s="21">
        <f t="shared" si="32"/>
        <v>720</v>
      </c>
      <c r="S515" s="27">
        <v>720</v>
      </c>
      <c r="T515" s="27">
        <v>0</v>
      </c>
      <c r="U515" s="27">
        <v>0</v>
      </c>
      <c r="V515" s="27">
        <v>0</v>
      </c>
      <c r="W515" s="22">
        <f t="shared" si="33"/>
        <v>4</v>
      </c>
      <c r="X515" s="27">
        <v>4</v>
      </c>
      <c r="Y515" s="26"/>
      <c r="Z515" s="26"/>
      <c r="AA515" s="40">
        <v>44682</v>
      </c>
      <c r="AB515" s="34"/>
      <c r="AC515" s="34"/>
      <c r="AD515" s="25" t="s">
        <v>8</v>
      </c>
    </row>
    <row r="516" spans="1:30" ht="31.5" hidden="1" x14ac:dyDescent="0.25">
      <c r="A516" t="s">
        <v>2572</v>
      </c>
      <c r="B516" t="s">
        <v>2128</v>
      </c>
      <c r="C516" s="17">
        <f>+SUBTOTAL(3,$F$8:F516)</f>
        <v>45</v>
      </c>
      <c r="D516" s="24" t="s">
        <v>174</v>
      </c>
      <c r="E516" s="25" t="s">
        <v>184</v>
      </c>
      <c r="F516" s="52" t="s">
        <v>1490</v>
      </c>
      <c r="G516" s="23" t="s">
        <v>1491</v>
      </c>
      <c r="H516" s="19" t="str">
        <f t="shared" si="31"/>
        <v xml:space="preserve"> "ILMIY TOMCHILATIB SUG'ORISH XIZMATI" МЧЖ Узумзор ташкил этиш</v>
      </c>
      <c r="I516" s="23"/>
      <c r="J516" s="25" t="s">
        <v>23</v>
      </c>
      <c r="K516" s="25" t="s">
        <v>110</v>
      </c>
      <c r="L516" s="18"/>
      <c r="M516" s="18"/>
      <c r="N516" s="20"/>
      <c r="O516" s="20"/>
      <c r="P516" s="20"/>
      <c r="Q516" s="20"/>
      <c r="R516" s="21">
        <f t="shared" si="32"/>
        <v>2800</v>
      </c>
      <c r="S516" s="27">
        <v>2800</v>
      </c>
      <c r="T516" s="27">
        <v>0</v>
      </c>
      <c r="U516" s="27">
        <v>0</v>
      </c>
      <c r="V516" s="27">
        <v>0</v>
      </c>
      <c r="W516" s="22">
        <f t="shared" si="33"/>
        <v>2</v>
      </c>
      <c r="X516" s="27">
        <v>2</v>
      </c>
      <c r="Y516" s="26"/>
      <c r="Z516" s="26"/>
      <c r="AA516" s="40">
        <v>44832</v>
      </c>
      <c r="AB516" s="34"/>
      <c r="AC516" s="34"/>
      <c r="AD516" s="25" t="s">
        <v>8</v>
      </c>
    </row>
    <row r="517" spans="1:30" ht="31.5" hidden="1" x14ac:dyDescent="0.25">
      <c r="A517" t="s">
        <v>2573</v>
      </c>
      <c r="B517" t="s">
        <v>2128</v>
      </c>
      <c r="C517" s="17">
        <f>+SUBTOTAL(3,$F$8:F517)</f>
        <v>45</v>
      </c>
      <c r="D517" s="24" t="s">
        <v>174</v>
      </c>
      <c r="E517" s="25" t="s">
        <v>184</v>
      </c>
      <c r="F517" s="52" t="s">
        <v>956</v>
      </c>
      <c r="G517" s="23" t="s">
        <v>493</v>
      </c>
      <c r="H517" s="19" t="str">
        <f t="shared" si="31"/>
        <v>"Маданият маскани"ХСИЧФ Автомобилларга газ қўйиш шахобчаси фаолиятини кенгайтириш</v>
      </c>
      <c r="I517" s="23"/>
      <c r="J517" s="25" t="s">
        <v>24</v>
      </c>
      <c r="K517" s="25" t="s">
        <v>155</v>
      </c>
      <c r="L517" s="18"/>
      <c r="M517" s="18"/>
      <c r="N517" s="20"/>
      <c r="O517" s="20"/>
      <c r="P517" s="20"/>
      <c r="Q517" s="20"/>
      <c r="R517" s="21">
        <f t="shared" si="32"/>
        <v>1100</v>
      </c>
      <c r="S517" s="27">
        <v>1100</v>
      </c>
      <c r="T517" s="27">
        <v>0</v>
      </c>
      <c r="U517" s="27">
        <v>0</v>
      </c>
      <c r="V517" s="27">
        <v>0</v>
      </c>
      <c r="W517" s="22">
        <f t="shared" si="33"/>
        <v>6</v>
      </c>
      <c r="X517" s="27">
        <v>6</v>
      </c>
      <c r="Y517" s="26"/>
      <c r="Z517" s="26"/>
      <c r="AA517" s="40">
        <v>44866</v>
      </c>
      <c r="AB517" s="34"/>
      <c r="AC517" s="34"/>
      <c r="AD517" s="25" t="s">
        <v>7</v>
      </c>
    </row>
    <row r="518" spans="1:30" ht="47.25" hidden="1" x14ac:dyDescent="0.25">
      <c r="A518" t="s">
        <v>2574</v>
      </c>
      <c r="B518" t="s">
        <v>2128</v>
      </c>
      <c r="C518" s="17">
        <f>+SUBTOTAL(3,$F$8:F518)</f>
        <v>45</v>
      </c>
      <c r="D518" s="24" t="s">
        <v>174</v>
      </c>
      <c r="E518" s="25" t="s">
        <v>184</v>
      </c>
      <c r="F518" s="52" t="s">
        <v>1126</v>
      </c>
      <c r="G518" s="23" t="s">
        <v>1127</v>
      </c>
      <c r="H518" s="19" t="str">
        <f t="shared" si="31"/>
        <v>"UYRUGUL EKOLOGICAL MICRO SERVICE" МЧЖ Маданий дам олиш маркази фаолиятини кенгайтириш</v>
      </c>
      <c r="I518" s="23"/>
      <c r="J518" s="25" t="s">
        <v>24</v>
      </c>
      <c r="K518" s="25" t="s">
        <v>528</v>
      </c>
      <c r="L518" s="18"/>
      <c r="M518" s="18"/>
      <c r="N518" s="20"/>
      <c r="O518" s="20"/>
      <c r="P518" s="20"/>
      <c r="Q518" s="20"/>
      <c r="R518" s="21">
        <f t="shared" si="32"/>
        <v>2000</v>
      </c>
      <c r="S518" s="27">
        <v>700</v>
      </c>
      <c r="T518" s="27">
        <v>1300</v>
      </c>
      <c r="U518" s="27">
        <v>0</v>
      </c>
      <c r="V518" s="27">
        <v>0</v>
      </c>
      <c r="W518" s="22">
        <f t="shared" si="33"/>
        <v>6</v>
      </c>
      <c r="X518" s="27">
        <v>6</v>
      </c>
      <c r="Y518" s="26"/>
      <c r="Z518" s="26"/>
      <c r="AA518" s="40">
        <v>44673</v>
      </c>
      <c r="AB518" s="34"/>
      <c r="AC518" s="34"/>
      <c r="AD518" s="25" t="s">
        <v>9</v>
      </c>
    </row>
    <row r="519" spans="1:30" ht="47.25" hidden="1" x14ac:dyDescent="0.25">
      <c r="A519" t="s">
        <v>2575</v>
      </c>
      <c r="B519" t="s">
        <v>2128</v>
      </c>
      <c r="C519" s="17">
        <f>+SUBTOTAL(3,$F$8:F519)</f>
        <v>45</v>
      </c>
      <c r="D519" s="24" t="s">
        <v>174</v>
      </c>
      <c r="E519" s="25" t="s">
        <v>184</v>
      </c>
      <c r="F519" s="52" t="s">
        <v>1148</v>
      </c>
      <c r="G519" s="23" t="s">
        <v>1149</v>
      </c>
      <c r="H519" s="19" t="str">
        <f t="shared" si="31"/>
        <v>"FOX PIPES INNOVATION" МЧЖ Фиттинглар ҳамда гофра трубалар ишлаб чиқаришни ташкил этиш</v>
      </c>
      <c r="I519" s="23"/>
      <c r="J519" s="25" t="s">
        <v>20</v>
      </c>
      <c r="K519" s="25" t="s">
        <v>552</v>
      </c>
      <c r="L519" s="18"/>
      <c r="M519" s="18"/>
      <c r="N519" s="20"/>
      <c r="O519" s="20"/>
      <c r="P519" s="20"/>
      <c r="Q519" s="20"/>
      <c r="R519" s="21">
        <f t="shared" si="32"/>
        <v>4000</v>
      </c>
      <c r="S519" s="27">
        <v>4000</v>
      </c>
      <c r="T519" s="27">
        <v>0</v>
      </c>
      <c r="U519" s="27">
        <v>0</v>
      </c>
      <c r="V519" s="27">
        <v>0</v>
      </c>
      <c r="W519" s="22">
        <f t="shared" si="33"/>
        <v>4</v>
      </c>
      <c r="X519" s="27">
        <v>4</v>
      </c>
      <c r="Y519" s="26"/>
      <c r="Z519" s="26"/>
      <c r="AA519" s="40">
        <v>44673</v>
      </c>
      <c r="AB519" s="34"/>
      <c r="AC519" s="34"/>
      <c r="AD519" s="25" t="s">
        <v>8</v>
      </c>
    </row>
    <row r="520" spans="1:30" ht="31.5" hidden="1" x14ac:dyDescent="0.25">
      <c r="A520" t="s">
        <v>2576</v>
      </c>
      <c r="B520" t="s">
        <v>2128</v>
      </c>
      <c r="C520" s="17">
        <f>+SUBTOTAL(3,$F$8:F520)</f>
        <v>45</v>
      </c>
      <c r="D520" s="24" t="s">
        <v>174</v>
      </c>
      <c r="E520" s="25" t="s">
        <v>184</v>
      </c>
      <c r="F520" s="52" t="s">
        <v>1150</v>
      </c>
      <c r="G520" s="23" t="s">
        <v>1151</v>
      </c>
      <c r="H520" s="19" t="str">
        <f t="shared" ref="H520:H583" si="34">+CONCATENATE(F520," ",G520)</f>
        <v>"MAXSUS SUV QURILISH" МЧЖ  Қум-шағал аралашмасини қазиб олишни ташкил этиш</v>
      </c>
      <c r="I520" s="23"/>
      <c r="J520" s="25" t="s">
        <v>20</v>
      </c>
      <c r="K520" s="25" t="s">
        <v>527</v>
      </c>
      <c r="L520" s="18"/>
      <c r="M520" s="18"/>
      <c r="N520" s="20"/>
      <c r="O520" s="20"/>
      <c r="P520" s="20"/>
      <c r="Q520" s="20"/>
      <c r="R520" s="21">
        <f t="shared" si="32"/>
        <v>2000</v>
      </c>
      <c r="S520" s="27">
        <v>2000</v>
      </c>
      <c r="T520" s="27">
        <v>0</v>
      </c>
      <c r="U520" s="27">
        <v>0</v>
      </c>
      <c r="V520" s="27">
        <v>0</v>
      </c>
      <c r="W520" s="22">
        <f t="shared" si="33"/>
        <v>8</v>
      </c>
      <c r="X520" s="27">
        <v>8</v>
      </c>
      <c r="Y520" s="26"/>
      <c r="Z520" s="26"/>
      <c r="AA520" s="40">
        <v>44687</v>
      </c>
      <c r="AB520" s="34"/>
      <c r="AC520" s="34"/>
      <c r="AD520" s="25" t="s">
        <v>8</v>
      </c>
    </row>
    <row r="521" spans="1:30" ht="47.25" hidden="1" x14ac:dyDescent="0.25">
      <c r="A521" t="s">
        <v>2577</v>
      </c>
      <c r="B521" t="s">
        <v>2128</v>
      </c>
      <c r="C521" s="17">
        <f>+SUBTOTAL(3,$F$8:F521)</f>
        <v>45</v>
      </c>
      <c r="D521" s="24" t="s">
        <v>174</v>
      </c>
      <c r="E521" s="25" t="s">
        <v>184</v>
      </c>
      <c r="F521" s="52" t="s">
        <v>1152</v>
      </c>
      <c r="G521" s="23" t="s">
        <v>1153</v>
      </c>
      <c r="H521" s="19" t="str">
        <f t="shared" si="34"/>
        <v>"NUROBOD SARMOYA BEZNES" МЧЖ Пенаблок ва шлакоблок ишлаб чиқаришни ташкил этиш</v>
      </c>
      <c r="I521" s="23"/>
      <c r="J521" s="25" t="s">
        <v>20</v>
      </c>
      <c r="K521" s="25" t="s">
        <v>527</v>
      </c>
      <c r="L521" s="18"/>
      <c r="M521" s="18"/>
      <c r="N521" s="20"/>
      <c r="O521" s="20"/>
      <c r="P521" s="20"/>
      <c r="Q521" s="20"/>
      <c r="R521" s="21">
        <f t="shared" si="32"/>
        <v>700</v>
      </c>
      <c r="S521" s="27">
        <v>700</v>
      </c>
      <c r="T521" s="27">
        <v>0</v>
      </c>
      <c r="U521" s="27">
        <v>0</v>
      </c>
      <c r="V521" s="27">
        <v>0</v>
      </c>
      <c r="W521" s="22">
        <f t="shared" si="33"/>
        <v>4</v>
      </c>
      <c r="X521" s="27">
        <v>4</v>
      </c>
      <c r="Y521" s="26"/>
      <c r="Z521" s="26"/>
      <c r="AA521" s="40">
        <v>44697</v>
      </c>
      <c r="AB521" s="34"/>
      <c r="AC521" s="34"/>
      <c r="AD521" s="25" t="s">
        <v>8</v>
      </c>
    </row>
    <row r="522" spans="1:30" ht="31.5" hidden="1" x14ac:dyDescent="0.25">
      <c r="A522" t="s">
        <v>2578</v>
      </c>
      <c r="B522" t="s">
        <v>2128</v>
      </c>
      <c r="C522" s="17">
        <f>+SUBTOTAL(3,$F$8:F522)</f>
        <v>45</v>
      </c>
      <c r="D522" s="24" t="s">
        <v>174</v>
      </c>
      <c r="E522" s="25" t="s">
        <v>184</v>
      </c>
      <c r="F522" s="52" t="s">
        <v>779</v>
      </c>
      <c r="G522" s="23" t="s">
        <v>278</v>
      </c>
      <c r="H522" s="19" t="str">
        <f t="shared" si="34"/>
        <v>"CHINGIZ DILSHODOVICH"ФХ Узумзор ташкил қилиш</v>
      </c>
      <c r="I522" s="23"/>
      <c r="J522" s="25" t="s">
        <v>23</v>
      </c>
      <c r="K522" s="25" t="s">
        <v>110</v>
      </c>
      <c r="L522" s="18"/>
      <c r="M522" s="18"/>
      <c r="N522" s="20"/>
      <c r="O522" s="20"/>
      <c r="P522" s="20"/>
      <c r="Q522" s="20"/>
      <c r="R522" s="21">
        <f t="shared" si="32"/>
        <v>600</v>
      </c>
      <c r="S522" s="27">
        <v>600</v>
      </c>
      <c r="T522" s="27">
        <v>0</v>
      </c>
      <c r="U522" s="27">
        <v>0</v>
      </c>
      <c r="V522" s="27">
        <v>0</v>
      </c>
      <c r="W522" s="22">
        <f t="shared" si="33"/>
        <v>2</v>
      </c>
      <c r="X522" s="27">
        <v>2</v>
      </c>
      <c r="Y522" s="26">
        <v>0</v>
      </c>
      <c r="Z522" s="26">
        <v>0</v>
      </c>
      <c r="AA522" s="40">
        <v>44869</v>
      </c>
      <c r="AB522" s="34"/>
      <c r="AC522" s="34"/>
      <c r="AD522" s="25" t="s">
        <v>8</v>
      </c>
    </row>
    <row r="523" spans="1:30" ht="47.25" hidden="1" x14ac:dyDescent="0.25">
      <c r="A523" t="s">
        <v>2579</v>
      </c>
      <c r="B523" t="s">
        <v>2128</v>
      </c>
      <c r="C523" s="17">
        <f>+SUBTOTAL(3,$F$8:F523)</f>
        <v>45</v>
      </c>
      <c r="D523" s="24" t="s">
        <v>174</v>
      </c>
      <c r="E523" s="25" t="s">
        <v>184</v>
      </c>
      <c r="F523" s="52" t="s">
        <v>776</v>
      </c>
      <c r="G523" s="23" t="s">
        <v>277</v>
      </c>
      <c r="H523" s="19" t="str">
        <f t="shared" si="34"/>
        <v>"NILUFAR NOMOZOVA SHIFO MASKANI"ХК Тиббий диагностика стационар даволаш хизматини ташкил этиш</v>
      </c>
      <c r="I523" s="23"/>
      <c r="J523" s="25" t="s">
        <v>24</v>
      </c>
      <c r="K523" s="25" t="s">
        <v>116</v>
      </c>
      <c r="L523" s="18"/>
      <c r="M523" s="18"/>
      <c r="N523" s="20"/>
      <c r="O523" s="20"/>
      <c r="P523" s="20"/>
      <c r="Q523" s="20"/>
      <c r="R523" s="21">
        <f t="shared" si="32"/>
        <v>1350</v>
      </c>
      <c r="S523" s="27">
        <v>500</v>
      </c>
      <c r="T523" s="27">
        <v>850</v>
      </c>
      <c r="U523" s="27">
        <v>0</v>
      </c>
      <c r="V523" s="27">
        <v>0</v>
      </c>
      <c r="W523" s="22">
        <f t="shared" si="33"/>
        <v>12</v>
      </c>
      <c r="X523" s="27">
        <v>12</v>
      </c>
      <c r="Y523" s="26"/>
      <c r="Z523" s="26"/>
      <c r="AA523" s="40">
        <v>44645</v>
      </c>
      <c r="AB523" s="34"/>
      <c r="AC523" s="34"/>
      <c r="AD523" s="25" t="s">
        <v>7</v>
      </c>
    </row>
    <row r="524" spans="1:30" ht="63" hidden="1" x14ac:dyDescent="0.25">
      <c r="A524" t="s">
        <v>2580</v>
      </c>
      <c r="B524" t="s">
        <v>2128</v>
      </c>
      <c r="C524" s="17">
        <f>+SUBTOTAL(3,$F$8:F524)</f>
        <v>45</v>
      </c>
      <c r="D524" s="24" t="s">
        <v>174</v>
      </c>
      <c r="E524" s="25" t="s">
        <v>184</v>
      </c>
      <c r="F524" s="52" t="s">
        <v>778</v>
      </c>
      <c r="G524" s="23" t="s">
        <v>575</v>
      </c>
      <c r="H524" s="19" t="str">
        <f t="shared" si="34"/>
        <v>"NUROBOD AGRO KIMYO"МЧЖ Усимликларни химоя қилиш ва зарар кунандалардан сақлаш ва бегона ўтлардан қарши кимевий воситалари савдо мажмуаси</v>
      </c>
      <c r="I524" s="23"/>
      <c r="J524" s="25" t="s">
        <v>24</v>
      </c>
      <c r="K524" s="25" t="s">
        <v>155</v>
      </c>
      <c r="L524" s="18"/>
      <c r="M524" s="18"/>
      <c r="N524" s="20"/>
      <c r="O524" s="20"/>
      <c r="P524" s="20"/>
      <c r="Q524" s="20"/>
      <c r="R524" s="21">
        <f t="shared" si="32"/>
        <v>900</v>
      </c>
      <c r="S524" s="27">
        <v>400</v>
      </c>
      <c r="T524" s="27">
        <v>500</v>
      </c>
      <c r="U524" s="27">
        <v>0</v>
      </c>
      <c r="V524" s="27">
        <v>0</v>
      </c>
      <c r="W524" s="22">
        <f t="shared" si="33"/>
        <v>3</v>
      </c>
      <c r="X524" s="27">
        <v>3</v>
      </c>
      <c r="Y524" s="26"/>
      <c r="Z524" s="26"/>
      <c r="AA524" s="40">
        <v>44645</v>
      </c>
      <c r="AB524" s="34"/>
      <c r="AC524" s="34"/>
      <c r="AD524" s="25" t="s">
        <v>21</v>
      </c>
    </row>
    <row r="525" spans="1:30" ht="31.5" hidden="1" x14ac:dyDescent="0.25">
      <c r="A525" t="s">
        <v>2581</v>
      </c>
      <c r="B525" t="s">
        <v>2128</v>
      </c>
      <c r="C525" s="17">
        <f>+SUBTOTAL(3,$F$8:F525)</f>
        <v>45</v>
      </c>
      <c r="D525" s="24" t="s">
        <v>174</v>
      </c>
      <c r="E525" s="25" t="s">
        <v>184</v>
      </c>
      <c r="F525" s="52" t="s">
        <v>985</v>
      </c>
      <c r="G525" s="23" t="s">
        <v>285</v>
      </c>
      <c r="H525" s="19" t="str">
        <f t="shared" si="34"/>
        <v>"Samarkand Milk"МЧЖ шаклидаги агрофирма Чорвачилик хўжалигини ташкил қилиш</v>
      </c>
      <c r="I525" s="23"/>
      <c r="J525" s="25" t="s">
        <v>23</v>
      </c>
      <c r="K525" s="25" t="s">
        <v>42</v>
      </c>
      <c r="L525" s="18"/>
      <c r="M525" s="18"/>
      <c r="N525" s="20"/>
      <c r="O525" s="20"/>
      <c r="P525" s="20"/>
      <c r="Q525" s="20"/>
      <c r="R525" s="21">
        <f t="shared" si="32"/>
        <v>18585.199999999997</v>
      </c>
      <c r="S525" s="27">
        <v>5000</v>
      </c>
      <c r="T525" s="27">
        <v>0</v>
      </c>
      <c r="U525" s="27">
        <v>1200</v>
      </c>
      <c r="V525" s="27">
        <v>0</v>
      </c>
      <c r="W525" s="22">
        <f t="shared" si="33"/>
        <v>8</v>
      </c>
      <c r="X525" s="27">
        <v>8</v>
      </c>
      <c r="Y525" s="26"/>
      <c r="Z525" s="26"/>
      <c r="AA525" s="40">
        <v>44676</v>
      </c>
      <c r="AB525" s="34"/>
      <c r="AC525" s="34"/>
      <c r="AD525" s="25" t="s">
        <v>28</v>
      </c>
    </row>
    <row r="526" spans="1:30" ht="31.5" hidden="1" x14ac:dyDescent="0.25">
      <c r="A526" t="s">
        <v>2582</v>
      </c>
      <c r="B526" t="s">
        <v>2128</v>
      </c>
      <c r="C526" s="17">
        <f>+SUBTOTAL(3,$F$8:F526)</f>
        <v>45</v>
      </c>
      <c r="D526" s="24" t="s">
        <v>174</v>
      </c>
      <c r="E526" s="25" t="s">
        <v>184</v>
      </c>
      <c r="F526" s="52" t="s">
        <v>780</v>
      </c>
      <c r="G526" s="23" t="s">
        <v>279</v>
      </c>
      <c r="H526" s="19" t="str">
        <f t="shared" si="34"/>
        <v>"Абдулазиз Унверсал" МЧЖ Боғдорчилик хўжалигини ташкил қилиш</v>
      </c>
      <c r="I526" s="23"/>
      <c r="J526" s="25" t="s">
        <v>23</v>
      </c>
      <c r="K526" s="25" t="s">
        <v>74</v>
      </c>
      <c r="L526" s="18"/>
      <c r="M526" s="18"/>
      <c r="N526" s="20"/>
      <c r="O526" s="20"/>
      <c r="P526" s="20"/>
      <c r="Q526" s="20"/>
      <c r="R526" s="21">
        <f t="shared" si="32"/>
        <v>360</v>
      </c>
      <c r="S526" s="27">
        <v>360</v>
      </c>
      <c r="T526" s="27">
        <v>0</v>
      </c>
      <c r="U526" s="27">
        <v>0</v>
      </c>
      <c r="V526" s="27">
        <v>0</v>
      </c>
      <c r="W526" s="22">
        <f t="shared" si="33"/>
        <v>2</v>
      </c>
      <c r="X526" s="27">
        <v>2</v>
      </c>
      <c r="Y526" s="26">
        <v>0</v>
      </c>
      <c r="Z526" s="26">
        <v>0</v>
      </c>
      <c r="AA526" s="40">
        <v>44869</v>
      </c>
      <c r="AB526" s="34"/>
      <c r="AC526" s="34"/>
      <c r="AD526" s="25" t="s">
        <v>8</v>
      </c>
    </row>
    <row r="527" spans="1:30" ht="31.5" hidden="1" x14ac:dyDescent="0.25">
      <c r="A527" t="s">
        <v>2583</v>
      </c>
      <c r="B527" t="s">
        <v>2128</v>
      </c>
      <c r="C527" s="17">
        <f>+SUBTOTAL(3,$F$8:F527)</f>
        <v>45</v>
      </c>
      <c r="D527" s="24" t="s">
        <v>174</v>
      </c>
      <c r="E527" s="25" t="s">
        <v>184</v>
      </c>
      <c r="F527" s="52" t="s">
        <v>783</v>
      </c>
      <c r="G527" s="23" t="s">
        <v>279</v>
      </c>
      <c r="H527" s="19" t="str">
        <f t="shared" si="34"/>
        <v>"Алим бобо боғи"МЧЖ Боғдорчилик хўжалигини ташкил қилиш</v>
      </c>
      <c r="I527" s="23"/>
      <c r="J527" s="25" t="s">
        <v>23</v>
      </c>
      <c r="K527" s="25" t="s">
        <v>74</v>
      </c>
      <c r="L527" s="18"/>
      <c r="M527" s="18"/>
      <c r="N527" s="20"/>
      <c r="O527" s="20"/>
      <c r="P527" s="20"/>
      <c r="Q527" s="20"/>
      <c r="R527" s="21">
        <f t="shared" si="32"/>
        <v>288</v>
      </c>
      <c r="S527" s="27">
        <v>288</v>
      </c>
      <c r="T527" s="27">
        <v>0</v>
      </c>
      <c r="U527" s="27">
        <v>0</v>
      </c>
      <c r="V527" s="27">
        <v>0</v>
      </c>
      <c r="W527" s="22">
        <f t="shared" si="33"/>
        <v>2</v>
      </c>
      <c r="X527" s="27">
        <v>2</v>
      </c>
      <c r="Y527" s="26">
        <v>0</v>
      </c>
      <c r="Z527" s="26">
        <v>0</v>
      </c>
      <c r="AA527" s="40">
        <v>44869</v>
      </c>
      <c r="AB527" s="34"/>
      <c r="AC527" s="34"/>
      <c r="AD527" s="25" t="s">
        <v>8</v>
      </c>
    </row>
    <row r="528" spans="1:30" ht="31.5" hidden="1" x14ac:dyDescent="0.25">
      <c r="A528" t="s">
        <v>2584</v>
      </c>
      <c r="B528" t="s">
        <v>2128</v>
      </c>
      <c r="C528" s="17">
        <f>+SUBTOTAL(3,$F$8:F528)</f>
        <v>45</v>
      </c>
      <c r="D528" s="24" t="s">
        <v>174</v>
      </c>
      <c r="E528" s="25" t="s">
        <v>184</v>
      </c>
      <c r="F528" s="52" t="s">
        <v>781</v>
      </c>
      <c r="G528" s="23" t="s">
        <v>279</v>
      </c>
      <c r="H528" s="19" t="str">
        <f t="shared" si="34"/>
        <v>"Анжирли мева сабзавот инвестмен"МЧЖ Боғдорчилик хўжалигини ташкил қилиш</v>
      </c>
      <c r="I528" s="23"/>
      <c r="J528" s="25" t="s">
        <v>23</v>
      </c>
      <c r="K528" s="25" t="s">
        <v>74</v>
      </c>
      <c r="L528" s="18"/>
      <c r="M528" s="18"/>
      <c r="N528" s="20"/>
      <c r="O528" s="20"/>
      <c r="P528" s="20"/>
      <c r="Q528" s="20"/>
      <c r="R528" s="21">
        <f t="shared" si="32"/>
        <v>360</v>
      </c>
      <c r="S528" s="27">
        <v>360</v>
      </c>
      <c r="T528" s="27">
        <v>0</v>
      </c>
      <c r="U528" s="27">
        <v>0</v>
      </c>
      <c r="V528" s="27">
        <v>0</v>
      </c>
      <c r="W528" s="22">
        <f t="shared" si="33"/>
        <v>2</v>
      </c>
      <c r="X528" s="27">
        <v>2</v>
      </c>
      <c r="Y528" s="26">
        <v>0</v>
      </c>
      <c r="Z528" s="26">
        <v>0</v>
      </c>
      <c r="AA528" s="53">
        <v>44890</v>
      </c>
      <c r="AB528" s="34"/>
      <c r="AC528" s="34"/>
      <c r="AD528" s="25" t="s">
        <v>8</v>
      </c>
    </row>
    <row r="529" spans="1:31" ht="31.5" hidden="1" x14ac:dyDescent="0.25">
      <c r="A529" t="s">
        <v>2585</v>
      </c>
      <c r="B529" t="s">
        <v>2128</v>
      </c>
      <c r="C529" s="17">
        <f>+SUBTOTAL(3,$F$8:F529)</f>
        <v>45</v>
      </c>
      <c r="D529" s="24" t="s">
        <v>174</v>
      </c>
      <c r="E529" s="25" t="s">
        <v>184</v>
      </c>
      <c r="F529" s="52" t="s">
        <v>787</v>
      </c>
      <c r="G529" s="23" t="s">
        <v>279</v>
      </c>
      <c r="H529" s="19" t="str">
        <f t="shared" si="34"/>
        <v>"Асилбек Лочинбек урикзори"МЧЖ Боғдорчилик хўжалигини ташкил қилиш</v>
      </c>
      <c r="I529" s="23"/>
      <c r="J529" s="25" t="s">
        <v>23</v>
      </c>
      <c r="K529" s="25" t="s">
        <v>74</v>
      </c>
      <c r="L529" s="18"/>
      <c r="M529" s="18"/>
      <c r="N529" s="20"/>
      <c r="O529" s="20"/>
      <c r="P529" s="20"/>
      <c r="Q529" s="20"/>
      <c r="R529" s="21">
        <f t="shared" ref="R529:R592" si="35">+S529+T529+U529*11.321+V529*11.321</f>
        <v>180</v>
      </c>
      <c r="S529" s="27">
        <v>180</v>
      </c>
      <c r="T529" s="27">
        <v>0</v>
      </c>
      <c r="U529" s="27">
        <v>0</v>
      </c>
      <c r="V529" s="27">
        <v>0</v>
      </c>
      <c r="W529" s="22">
        <f t="shared" si="33"/>
        <v>2</v>
      </c>
      <c r="X529" s="27">
        <v>2</v>
      </c>
      <c r="Y529" s="26">
        <v>0</v>
      </c>
      <c r="Z529" s="26">
        <v>0</v>
      </c>
      <c r="AA529" s="40">
        <v>44876</v>
      </c>
      <c r="AB529" s="34"/>
      <c r="AC529" s="34"/>
      <c r="AD529" s="25" t="s">
        <v>8</v>
      </c>
    </row>
    <row r="530" spans="1:31" ht="31.5" hidden="1" x14ac:dyDescent="0.25">
      <c r="A530" t="s">
        <v>2586</v>
      </c>
      <c r="B530" t="s">
        <v>2128</v>
      </c>
      <c r="C530" s="17">
        <f>+SUBTOTAL(3,$F$8:F530)</f>
        <v>45</v>
      </c>
      <c r="D530" s="24" t="s">
        <v>174</v>
      </c>
      <c r="E530" s="25" t="s">
        <v>184</v>
      </c>
      <c r="F530" s="52" t="s">
        <v>784</v>
      </c>
      <c r="G530" s="23" t="s">
        <v>279</v>
      </c>
      <c r="H530" s="19" t="str">
        <f t="shared" si="34"/>
        <v>"Ғаллакор полизлари"МЧЖ Боғдорчилик хўжалигини ташкил қилиш</v>
      </c>
      <c r="I530" s="23"/>
      <c r="J530" s="25" t="s">
        <v>23</v>
      </c>
      <c r="K530" s="25" t="s">
        <v>74</v>
      </c>
      <c r="L530" s="18"/>
      <c r="M530" s="18"/>
      <c r="N530" s="20"/>
      <c r="O530" s="20"/>
      <c r="P530" s="20"/>
      <c r="Q530" s="20"/>
      <c r="R530" s="21">
        <f t="shared" si="35"/>
        <v>252</v>
      </c>
      <c r="S530" s="27">
        <v>252</v>
      </c>
      <c r="T530" s="27">
        <v>0</v>
      </c>
      <c r="U530" s="27">
        <v>0</v>
      </c>
      <c r="V530" s="27">
        <v>0</v>
      </c>
      <c r="W530" s="22">
        <f t="shared" si="33"/>
        <v>2</v>
      </c>
      <c r="X530" s="27">
        <v>2</v>
      </c>
      <c r="Y530" s="26"/>
      <c r="Z530" s="26"/>
      <c r="AA530" s="40">
        <v>44687</v>
      </c>
      <c r="AB530" s="34"/>
      <c r="AC530" s="34"/>
      <c r="AD530" s="25" t="s">
        <v>8</v>
      </c>
    </row>
    <row r="531" spans="1:31" ht="47.25" hidden="1" x14ac:dyDescent="0.25">
      <c r="A531" t="s">
        <v>2587</v>
      </c>
      <c r="B531" t="s">
        <v>2128</v>
      </c>
      <c r="C531" s="17">
        <f>+SUBTOTAL(3,$F$8:F531)</f>
        <v>45</v>
      </c>
      <c r="D531" s="24" t="s">
        <v>174</v>
      </c>
      <c r="E531" s="25" t="s">
        <v>184</v>
      </c>
      <c r="F531" s="52" t="s">
        <v>983</v>
      </c>
      <c r="G531" s="23" t="s">
        <v>274</v>
      </c>
      <c r="H531" s="19" t="str">
        <f t="shared" si="34"/>
        <v>"Диамонд Классик сервис"МЧЖ Автомабилларга сиқилган газ куйиш шахобчаси</v>
      </c>
      <c r="I531" s="23"/>
      <c r="J531" s="25" t="s">
        <v>24</v>
      </c>
      <c r="K531" s="25" t="s">
        <v>155</v>
      </c>
      <c r="L531" s="18"/>
      <c r="M531" s="18"/>
      <c r="N531" s="20"/>
      <c r="O531" s="20"/>
      <c r="P531" s="20"/>
      <c r="Q531" s="20"/>
      <c r="R531" s="21">
        <f t="shared" si="35"/>
        <v>8392.5479999999989</v>
      </c>
      <c r="S531" s="27">
        <v>4000</v>
      </c>
      <c r="T531" s="27">
        <v>0</v>
      </c>
      <c r="U531" s="27">
        <v>388</v>
      </c>
      <c r="V531" s="27">
        <v>0</v>
      </c>
      <c r="W531" s="22">
        <f t="shared" si="33"/>
        <v>30</v>
      </c>
      <c r="X531" s="27">
        <v>30</v>
      </c>
      <c r="Y531" s="26"/>
      <c r="Z531" s="26"/>
      <c r="AA531" s="40">
        <v>44703</v>
      </c>
      <c r="AB531" s="34"/>
      <c r="AC531" s="34"/>
      <c r="AD531" s="25" t="s">
        <v>7</v>
      </c>
    </row>
    <row r="532" spans="1:31" ht="31.5" hidden="1" x14ac:dyDescent="0.25">
      <c r="A532" t="s">
        <v>2588</v>
      </c>
      <c r="B532" t="s">
        <v>2128</v>
      </c>
      <c r="C532" s="17">
        <f>+SUBTOTAL(3,$F$8:F532)</f>
        <v>45</v>
      </c>
      <c r="D532" s="24" t="s">
        <v>174</v>
      </c>
      <c r="E532" s="25" t="s">
        <v>184</v>
      </c>
      <c r="F532" s="52" t="s">
        <v>782</v>
      </c>
      <c r="G532" s="23" t="s">
        <v>279</v>
      </c>
      <c r="H532" s="19" t="str">
        <f t="shared" si="34"/>
        <v>"Келдияр Сазғон боғлари"МЧЖ Боғдорчилик хўжалигини ташкил қилиш</v>
      </c>
      <c r="I532" s="23"/>
      <c r="J532" s="25" t="s">
        <v>23</v>
      </c>
      <c r="K532" s="25" t="s">
        <v>74</v>
      </c>
      <c r="L532" s="18"/>
      <c r="M532" s="18"/>
      <c r="N532" s="20"/>
      <c r="O532" s="20"/>
      <c r="P532" s="20"/>
      <c r="Q532" s="20"/>
      <c r="R532" s="21">
        <f t="shared" si="35"/>
        <v>288</v>
      </c>
      <c r="S532" s="27">
        <v>288</v>
      </c>
      <c r="T532" s="27">
        <v>0</v>
      </c>
      <c r="U532" s="27">
        <v>0</v>
      </c>
      <c r="V532" s="27">
        <v>0</v>
      </c>
      <c r="W532" s="22">
        <f t="shared" si="33"/>
        <v>2</v>
      </c>
      <c r="X532" s="27">
        <v>2</v>
      </c>
      <c r="Y532" s="26">
        <v>0</v>
      </c>
      <c r="Z532" s="26">
        <v>0</v>
      </c>
      <c r="AA532" s="40">
        <v>44870</v>
      </c>
      <c r="AB532" s="34"/>
      <c r="AC532" s="34"/>
      <c r="AD532" s="25" t="s">
        <v>8</v>
      </c>
    </row>
    <row r="533" spans="1:31" ht="31.5" hidden="1" x14ac:dyDescent="0.25">
      <c r="A533" t="s">
        <v>2589</v>
      </c>
      <c r="B533" t="s">
        <v>2128</v>
      </c>
      <c r="C533" s="17">
        <f>+SUBTOTAL(3,$F$8:F533)</f>
        <v>45</v>
      </c>
      <c r="D533" s="24" t="s">
        <v>174</v>
      </c>
      <c r="E533" s="25" t="s">
        <v>184</v>
      </c>
      <c r="F533" s="52" t="s">
        <v>777</v>
      </c>
      <c r="G533" s="23" t="s">
        <v>113</v>
      </c>
      <c r="H533" s="19" t="str">
        <f t="shared" si="34"/>
        <v>"Нурбулоқ мусаффо диёр"МЧЖ Чорвачилик хўжалигини кенгайтириш</v>
      </c>
      <c r="I533" s="23"/>
      <c r="J533" s="25" t="s">
        <v>23</v>
      </c>
      <c r="K533" s="25" t="s">
        <v>42</v>
      </c>
      <c r="L533" s="18"/>
      <c r="M533" s="18"/>
      <c r="N533" s="20"/>
      <c r="O533" s="20"/>
      <c r="P533" s="20"/>
      <c r="Q533" s="20"/>
      <c r="R533" s="21">
        <f t="shared" si="35"/>
        <v>1500</v>
      </c>
      <c r="S533" s="27">
        <v>800</v>
      </c>
      <c r="T533" s="27">
        <v>700</v>
      </c>
      <c r="U533" s="27">
        <v>0</v>
      </c>
      <c r="V533" s="27">
        <v>0</v>
      </c>
      <c r="W533" s="22">
        <f t="shared" si="33"/>
        <v>6</v>
      </c>
      <c r="X533" s="27">
        <v>4</v>
      </c>
      <c r="Y533" s="26">
        <v>2</v>
      </c>
      <c r="Z533" s="26"/>
      <c r="AA533" s="40">
        <v>44645</v>
      </c>
      <c r="AB533" s="34"/>
      <c r="AC533" s="34"/>
      <c r="AD533" s="25" t="s">
        <v>28</v>
      </c>
    </row>
    <row r="534" spans="1:31" ht="31.5" hidden="1" x14ac:dyDescent="0.25">
      <c r="A534" t="s">
        <v>2590</v>
      </c>
      <c r="B534" t="s">
        <v>2128</v>
      </c>
      <c r="C534" s="17">
        <f>+SUBTOTAL(3,$F$8:F534)</f>
        <v>45</v>
      </c>
      <c r="D534" s="24" t="s">
        <v>174</v>
      </c>
      <c r="E534" s="25" t="s">
        <v>184</v>
      </c>
      <c r="F534" s="52" t="s">
        <v>785</v>
      </c>
      <c r="G534" s="23" t="s">
        <v>279</v>
      </c>
      <c r="H534" s="19" t="str">
        <f t="shared" si="34"/>
        <v>"Нуробод Гулобод боғи ширин"МЧЖ Боғдорчилик хўжалигини ташкил қилиш</v>
      </c>
      <c r="I534" s="23"/>
      <c r="J534" s="25" t="s">
        <v>23</v>
      </c>
      <c r="K534" s="25" t="s">
        <v>74</v>
      </c>
      <c r="L534" s="18"/>
      <c r="M534" s="18"/>
      <c r="N534" s="20"/>
      <c r="O534" s="20"/>
      <c r="P534" s="20"/>
      <c r="Q534" s="20"/>
      <c r="R534" s="21">
        <f t="shared" si="35"/>
        <v>252</v>
      </c>
      <c r="S534" s="27">
        <v>252</v>
      </c>
      <c r="T534" s="27">
        <v>0</v>
      </c>
      <c r="U534" s="27">
        <v>0</v>
      </c>
      <c r="V534" s="27">
        <v>0</v>
      </c>
      <c r="W534" s="22">
        <f t="shared" ref="W534:W597" si="36">+X534+Y534+Z534</f>
        <v>2</v>
      </c>
      <c r="X534" s="27">
        <v>2</v>
      </c>
      <c r="Y534" s="26">
        <v>0</v>
      </c>
      <c r="Z534" s="26">
        <v>0</v>
      </c>
      <c r="AA534" s="40">
        <v>44874</v>
      </c>
      <c r="AB534" s="34"/>
      <c r="AC534" s="34"/>
      <c r="AD534" s="25" t="s">
        <v>8</v>
      </c>
    </row>
    <row r="535" spans="1:31" ht="31.5" hidden="1" x14ac:dyDescent="0.25">
      <c r="A535" t="s">
        <v>2591</v>
      </c>
      <c r="B535" t="s">
        <v>2128</v>
      </c>
      <c r="C535" s="17">
        <f>+SUBTOTAL(3,$F$8:F535)</f>
        <v>45</v>
      </c>
      <c r="D535" s="24" t="s">
        <v>174</v>
      </c>
      <c r="E535" s="25" t="s">
        <v>184</v>
      </c>
      <c r="F535" s="52" t="s">
        <v>786</v>
      </c>
      <c r="G535" s="23" t="s">
        <v>279</v>
      </c>
      <c r="H535" s="19" t="str">
        <f t="shared" si="34"/>
        <v>"Олтинсой узуми"МЧЖ Боғдорчилик хўжалигини ташкил қилиш</v>
      </c>
      <c r="I535" s="23"/>
      <c r="J535" s="25" t="s">
        <v>23</v>
      </c>
      <c r="K535" s="25" t="s">
        <v>74</v>
      </c>
      <c r="L535" s="18"/>
      <c r="M535" s="18"/>
      <c r="N535" s="20"/>
      <c r="O535" s="20"/>
      <c r="P535" s="20"/>
      <c r="Q535" s="20"/>
      <c r="R535" s="21">
        <f t="shared" si="35"/>
        <v>180</v>
      </c>
      <c r="S535" s="27">
        <v>180</v>
      </c>
      <c r="T535" s="27">
        <v>0</v>
      </c>
      <c r="U535" s="27">
        <v>0</v>
      </c>
      <c r="V535" s="27">
        <v>0</v>
      </c>
      <c r="W535" s="22">
        <f t="shared" si="36"/>
        <v>2</v>
      </c>
      <c r="X535" s="27">
        <v>2</v>
      </c>
      <c r="Y535" s="26">
        <v>0</v>
      </c>
      <c r="Z535" s="26">
        <v>0</v>
      </c>
      <c r="AA535" s="40">
        <v>44876</v>
      </c>
      <c r="AB535" s="34"/>
      <c r="AC535" s="34"/>
      <c r="AD535" s="25" t="s">
        <v>8</v>
      </c>
    </row>
    <row r="536" spans="1:31" ht="31.5" hidden="1" x14ac:dyDescent="0.25">
      <c r="A536" t="s">
        <v>2592</v>
      </c>
      <c r="B536" t="s">
        <v>2128</v>
      </c>
      <c r="C536" s="17">
        <f>+SUBTOTAL(3,$F$8:F536)</f>
        <v>45</v>
      </c>
      <c r="D536" s="24" t="s">
        <v>174</v>
      </c>
      <c r="E536" s="25" t="s">
        <v>184</v>
      </c>
      <c r="F536" s="52" t="s">
        <v>790</v>
      </c>
      <c r="G536" s="23" t="s">
        <v>279</v>
      </c>
      <c r="H536" s="19" t="str">
        <f t="shared" si="34"/>
        <v>"Санжар нурбек боғзори"МЧЖ Боғдорчилик хўжалигини ташкил қилиш</v>
      </c>
      <c r="I536" s="23"/>
      <c r="J536" s="25" t="s">
        <v>23</v>
      </c>
      <c r="K536" s="25" t="s">
        <v>74</v>
      </c>
      <c r="L536" s="18"/>
      <c r="M536" s="18"/>
      <c r="N536" s="20"/>
      <c r="O536" s="20"/>
      <c r="P536" s="20"/>
      <c r="Q536" s="20"/>
      <c r="R536" s="21">
        <f t="shared" si="35"/>
        <v>180</v>
      </c>
      <c r="S536" s="27">
        <v>180</v>
      </c>
      <c r="T536" s="27">
        <v>0</v>
      </c>
      <c r="U536" s="27">
        <v>0</v>
      </c>
      <c r="V536" s="27">
        <v>0</v>
      </c>
      <c r="W536" s="22">
        <f t="shared" si="36"/>
        <v>2</v>
      </c>
      <c r="X536" s="27">
        <v>2</v>
      </c>
      <c r="Y536" s="26">
        <v>0</v>
      </c>
      <c r="Z536" s="26">
        <v>0</v>
      </c>
      <c r="AA536" s="40">
        <v>44876</v>
      </c>
      <c r="AB536" s="34"/>
      <c r="AC536" s="34"/>
      <c r="AD536" s="25" t="s">
        <v>8</v>
      </c>
    </row>
    <row r="537" spans="1:31" ht="31.5" hidden="1" x14ac:dyDescent="0.25">
      <c r="A537" t="s">
        <v>2593</v>
      </c>
      <c r="B537" t="s">
        <v>2128</v>
      </c>
      <c r="C537" s="17">
        <f>+SUBTOTAL(3,$F$8:F537)</f>
        <v>45</v>
      </c>
      <c r="D537" s="24" t="s">
        <v>174</v>
      </c>
      <c r="E537" s="25" t="s">
        <v>184</v>
      </c>
      <c r="F537" s="52" t="s">
        <v>789</v>
      </c>
      <c r="G537" s="23" t="s">
        <v>279</v>
      </c>
      <c r="H537" s="19" t="str">
        <f t="shared" si="34"/>
        <v>"Тепақул Хусанбобо чашмаси"ФХ Боғдорчилик хўжалигини ташкил қилиш</v>
      </c>
      <c r="I537" s="23"/>
      <c r="J537" s="25" t="s">
        <v>23</v>
      </c>
      <c r="K537" s="25" t="s">
        <v>74</v>
      </c>
      <c r="L537" s="18"/>
      <c r="M537" s="18"/>
      <c r="N537" s="20"/>
      <c r="O537" s="20"/>
      <c r="P537" s="20"/>
      <c r="Q537" s="20"/>
      <c r="R537" s="21">
        <f t="shared" si="35"/>
        <v>180</v>
      </c>
      <c r="S537" s="27">
        <v>180</v>
      </c>
      <c r="T537" s="27">
        <v>0</v>
      </c>
      <c r="U537" s="27">
        <v>0</v>
      </c>
      <c r="V537" s="27">
        <v>0</v>
      </c>
      <c r="W537" s="22">
        <f t="shared" si="36"/>
        <v>2</v>
      </c>
      <c r="X537" s="27">
        <v>2</v>
      </c>
      <c r="Y537" s="26">
        <v>0</v>
      </c>
      <c r="Z537" s="26">
        <v>0</v>
      </c>
      <c r="AA537" s="40">
        <v>44875</v>
      </c>
      <c r="AB537" s="34"/>
      <c r="AC537" s="34"/>
      <c r="AD537" s="25" t="s">
        <v>8</v>
      </c>
    </row>
    <row r="538" spans="1:31" ht="31.5" hidden="1" x14ac:dyDescent="0.25">
      <c r="A538" t="s">
        <v>2594</v>
      </c>
      <c r="B538" t="s">
        <v>2128</v>
      </c>
      <c r="C538" s="17">
        <f>+SUBTOTAL(3,$F$8:F538)</f>
        <v>45</v>
      </c>
      <c r="D538" s="24" t="s">
        <v>174</v>
      </c>
      <c r="E538" s="25" t="s">
        <v>184</v>
      </c>
      <c r="F538" s="52" t="s">
        <v>788</v>
      </c>
      <c r="G538" s="23" t="s">
        <v>279</v>
      </c>
      <c r="H538" s="19" t="str">
        <f t="shared" si="34"/>
        <v>"Хожи она янгиобод замини"ФХ Боғдорчилик хўжалигини ташкил қилиш</v>
      </c>
      <c r="I538" s="23"/>
      <c r="J538" s="25" t="s">
        <v>23</v>
      </c>
      <c r="K538" s="25" t="s">
        <v>74</v>
      </c>
      <c r="L538" s="18"/>
      <c r="M538" s="18"/>
      <c r="N538" s="20"/>
      <c r="O538" s="20"/>
      <c r="P538" s="20"/>
      <c r="Q538" s="20"/>
      <c r="R538" s="21">
        <f t="shared" si="35"/>
        <v>180</v>
      </c>
      <c r="S538" s="27">
        <v>180</v>
      </c>
      <c r="T538" s="27">
        <v>0</v>
      </c>
      <c r="U538" s="27">
        <v>0</v>
      </c>
      <c r="V538" s="27">
        <v>0</v>
      </c>
      <c r="W538" s="22">
        <f t="shared" si="36"/>
        <v>2</v>
      </c>
      <c r="X538" s="27">
        <v>2</v>
      </c>
      <c r="Y538" s="26">
        <v>0</v>
      </c>
      <c r="Z538" s="26">
        <v>0</v>
      </c>
      <c r="AA538" s="40">
        <v>44874</v>
      </c>
      <c r="AB538" s="34"/>
      <c r="AC538" s="34"/>
      <c r="AD538" s="25" t="s">
        <v>8</v>
      </c>
    </row>
    <row r="539" spans="1:31" ht="47.25" hidden="1" x14ac:dyDescent="0.25">
      <c r="A539" t="s">
        <v>3038</v>
      </c>
      <c r="B539" t="s">
        <v>1092</v>
      </c>
      <c r="C539" s="17">
        <f>+SUBTOTAL(3,$F$8:F539)</f>
        <v>45</v>
      </c>
      <c r="D539" s="24" t="s">
        <v>174</v>
      </c>
      <c r="E539" s="25" t="s">
        <v>184</v>
      </c>
      <c r="F539" s="52" t="s">
        <v>1414</v>
      </c>
      <c r="G539" s="23" t="s">
        <v>1415</v>
      </c>
      <c r="H539" s="19" t="str">
        <f t="shared" si="34"/>
        <v>"KARIMI SAMARQAND FIRULLASI" МЧЖ Қишлоқ хўжалиги маҳсулотларини етиштириш (Коврак)</v>
      </c>
      <c r="I539" s="23"/>
      <c r="J539" s="25" t="s">
        <v>23</v>
      </c>
      <c r="K539" s="25" t="s">
        <v>553</v>
      </c>
      <c r="L539" s="18"/>
      <c r="M539" s="18"/>
      <c r="N539" s="20"/>
      <c r="O539" s="20"/>
      <c r="P539" s="20"/>
      <c r="Q539" s="20"/>
      <c r="R539" s="21">
        <f t="shared" si="35"/>
        <v>2500</v>
      </c>
      <c r="S539" s="27">
        <v>2500</v>
      </c>
      <c r="T539" s="27"/>
      <c r="U539" s="27"/>
      <c r="V539" s="27"/>
      <c r="W539" s="22">
        <f t="shared" si="36"/>
        <v>359</v>
      </c>
      <c r="X539" s="27"/>
      <c r="Y539" s="26">
        <v>359</v>
      </c>
      <c r="Z539" s="26"/>
      <c r="AA539" s="40">
        <v>44781</v>
      </c>
      <c r="AB539" s="34"/>
      <c r="AC539" s="34" t="s">
        <v>2257</v>
      </c>
      <c r="AD539" s="25" t="s">
        <v>8</v>
      </c>
    </row>
    <row r="540" spans="1:31" ht="31.5" hidden="1" x14ac:dyDescent="0.25">
      <c r="A540" t="s">
        <v>3039</v>
      </c>
      <c r="B540" t="s">
        <v>1092</v>
      </c>
      <c r="C540" s="17">
        <f>+SUBTOTAL(3,$F$8:F540)</f>
        <v>45</v>
      </c>
      <c r="D540" s="24" t="s">
        <v>174</v>
      </c>
      <c r="E540" s="25" t="s">
        <v>184</v>
      </c>
      <c r="F540" s="52" t="s">
        <v>1102</v>
      </c>
      <c r="G540" s="23" t="s">
        <v>285</v>
      </c>
      <c r="H540" s="19" t="str">
        <f t="shared" si="34"/>
        <v>"Қувончбекнинг чорваси" ФХ Чорвачилик хўжалигини ташкил қилиш</v>
      </c>
      <c r="I540" s="23"/>
      <c r="J540" s="25" t="s">
        <v>23</v>
      </c>
      <c r="K540" s="25" t="s">
        <v>42</v>
      </c>
      <c r="L540" s="18"/>
      <c r="M540" s="18"/>
      <c r="N540" s="20"/>
      <c r="O540" s="20"/>
      <c r="P540" s="20"/>
      <c r="Q540" s="20"/>
      <c r="R540" s="21">
        <f t="shared" si="35"/>
        <v>300</v>
      </c>
      <c r="S540" s="27">
        <v>300</v>
      </c>
      <c r="T540" s="27"/>
      <c r="U540" s="27"/>
      <c r="V540" s="27"/>
      <c r="W540" s="22">
        <f t="shared" si="36"/>
        <v>2</v>
      </c>
      <c r="X540" s="27">
        <v>2</v>
      </c>
      <c r="Y540" s="26"/>
      <c r="Z540" s="26"/>
      <c r="AA540" s="40">
        <v>44645</v>
      </c>
      <c r="AB540" s="34"/>
      <c r="AC540" s="34" t="s">
        <v>3222</v>
      </c>
      <c r="AD540" s="25" t="s">
        <v>28</v>
      </c>
    </row>
    <row r="541" spans="1:31" ht="31.5" hidden="1" x14ac:dyDescent="0.25">
      <c r="A541" t="s">
        <v>3040</v>
      </c>
      <c r="B541" t="s">
        <v>1092</v>
      </c>
      <c r="C541" s="17">
        <f>+SUBTOTAL(3,$F$8:F541)</f>
        <v>45</v>
      </c>
      <c r="D541" s="24" t="s">
        <v>174</v>
      </c>
      <c r="E541" s="25" t="s">
        <v>184</v>
      </c>
      <c r="F541" s="52" t="s">
        <v>1374</v>
      </c>
      <c r="G541" s="23" t="s">
        <v>285</v>
      </c>
      <c r="H541" s="19" t="str">
        <f t="shared" si="34"/>
        <v>"Заргул тепа" Фх Чорвачилик хўжалигини ташкил қилиш</v>
      </c>
      <c r="I541" s="23"/>
      <c r="J541" s="25" t="s">
        <v>23</v>
      </c>
      <c r="K541" s="25" t="s">
        <v>42</v>
      </c>
      <c r="L541" s="18"/>
      <c r="M541" s="18"/>
      <c r="N541" s="20"/>
      <c r="O541" s="20"/>
      <c r="P541" s="20"/>
      <c r="Q541" s="20"/>
      <c r="R541" s="21">
        <f t="shared" si="35"/>
        <v>200</v>
      </c>
      <c r="S541" s="27">
        <v>200</v>
      </c>
      <c r="T541" s="27"/>
      <c r="U541" s="27"/>
      <c r="V541" s="27"/>
      <c r="W541" s="22">
        <f t="shared" si="36"/>
        <v>2</v>
      </c>
      <c r="X541" s="27">
        <v>2</v>
      </c>
      <c r="Y541" s="26"/>
      <c r="Z541" s="26"/>
      <c r="AA541" s="40">
        <v>44734</v>
      </c>
      <c r="AB541" s="34"/>
      <c r="AC541" s="34" t="s">
        <v>2272</v>
      </c>
      <c r="AD541" s="25" t="s">
        <v>21</v>
      </c>
    </row>
    <row r="542" spans="1:31" ht="47.25" hidden="1" x14ac:dyDescent="0.25">
      <c r="A542" t="s">
        <v>3444</v>
      </c>
      <c r="B542" t="s">
        <v>2128</v>
      </c>
      <c r="C542" s="17">
        <f>+SUBTOTAL(3,$F$8:F542)</f>
        <v>45</v>
      </c>
      <c r="D542" s="24" t="s">
        <v>174</v>
      </c>
      <c r="E542" s="25" t="s">
        <v>184</v>
      </c>
      <c r="F542" s="52" t="s">
        <v>984</v>
      </c>
      <c r="G542" s="23" t="s">
        <v>276</v>
      </c>
      <c r="H542" s="19" t="str">
        <f t="shared" si="34"/>
        <v>"Миранкул Газ Сервис"МЧЖ Автомабилларга ёқилғи куйиш шахобчаси ва кемпинг хизматин ташкил этиш</v>
      </c>
      <c r="I542" s="23"/>
      <c r="J542" s="25" t="s">
        <v>24</v>
      </c>
      <c r="K542" s="25" t="s">
        <v>155</v>
      </c>
      <c r="L542" s="18"/>
      <c r="M542" s="18"/>
      <c r="N542" s="20"/>
      <c r="O542" s="20"/>
      <c r="P542" s="20"/>
      <c r="Q542" s="20"/>
      <c r="R542" s="21">
        <f t="shared" si="35"/>
        <v>6000</v>
      </c>
      <c r="S542" s="27">
        <v>6000</v>
      </c>
      <c r="T542" s="27">
        <v>0</v>
      </c>
      <c r="U542" s="27">
        <v>0</v>
      </c>
      <c r="V542" s="27">
        <v>0</v>
      </c>
      <c r="W542" s="22">
        <f t="shared" si="36"/>
        <v>30</v>
      </c>
      <c r="X542" s="27">
        <v>30</v>
      </c>
      <c r="Y542" s="26">
        <v>0</v>
      </c>
      <c r="Z542" s="26">
        <v>0</v>
      </c>
      <c r="AA542" s="40">
        <v>44907</v>
      </c>
      <c r="AB542" s="34">
        <v>44907</v>
      </c>
      <c r="AC542" s="34" t="s">
        <v>2194</v>
      </c>
      <c r="AD542" s="25" t="s">
        <v>8</v>
      </c>
      <c r="AE542" t="s">
        <v>3416</v>
      </c>
    </row>
    <row r="543" spans="1:31" ht="47.25" hidden="1" x14ac:dyDescent="0.25">
      <c r="A543" t="s">
        <v>3619</v>
      </c>
      <c r="B543" t="s">
        <v>2128</v>
      </c>
      <c r="C543" s="17">
        <f>+SUBTOTAL(3,$F$8:F543)</f>
        <v>45</v>
      </c>
      <c r="D543" s="24" t="s">
        <v>174</v>
      </c>
      <c r="E543" s="25" t="s">
        <v>184</v>
      </c>
      <c r="F543" s="52" t="s">
        <v>1860</v>
      </c>
      <c r="G543" s="23" t="s">
        <v>1861</v>
      </c>
      <c r="H543" s="19" t="str">
        <f t="shared" si="34"/>
        <v>"QUSHQUDUQ NUROBOD CHORVASI" фермер хўжалиги Чорвачилик хўжалигини ривожлантириш</v>
      </c>
      <c r="I543" s="23"/>
      <c r="J543" s="25" t="s">
        <v>23</v>
      </c>
      <c r="K543" s="25" t="s">
        <v>42</v>
      </c>
      <c r="L543" s="18"/>
      <c r="M543" s="18"/>
      <c r="N543" s="20"/>
      <c r="O543" s="20"/>
      <c r="P543" s="20"/>
      <c r="Q543" s="20"/>
      <c r="R543" s="21">
        <f t="shared" si="35"/>
        <v>780</v>
      </c>
      <c r="S543" s="27">
        <v>300</v>
      </c>
      <c r="T543" s="27">
        <v>480</v>
      </c>
      <c r="U543" s="27"/>
      <c r="V543" s="27"/>
      <c r="W543" s="22">
        <f t="shared" si="36"/>
        <v>2</v>
      </c>
      <c r="X543" s="27">
        <v>1</v>
      </c>
      <c r="Y543" s="26">
        <v>1</v>
      </c>
      <c r="Z543" s="26"/>
      <c r="AA543" s="40">
        <v>44910</v>
      </c>
      <c r="AB543" s="34">
        <v>44909</v>
      </c>
      <c r="AC543" s="34" t="s">
        <v>2197</v>
      </c>
      <c r="AD543" s="25" t="s">
        <v>8</v>
      </c>
      <c r="AE543" t="s">
        <v>3417</v>
      </c>
    </row>
    <row r="544" spans="1:31" ht="31.5" hidden="1" x14ac:dyDescent="0.25">
      <c r="A544" t="s">
        <v>3620</v>
      </c>
      <c r="B544" t="s">
        <v>2128</v>
      </c>
      <c r="C544" s="17">
        <f>+SUBTOTAL(3,$F$8:F544)</f>
        <v>45</v>
      </c>
      <c r="D544" s="24" t="s">
        <v>174</v>
      </c>
      <c r="E544" s="25" t="s">
        <v>184</v>
      </c>
      <c r="F544" s="52" t="s">
        <v>1971</v>
      </c>
      <c r="G544" s="23" t="s">
        <v>430</v>
      </c>
      <c r="H544" s="19" t="str">
        <f t="shared" si="34"/>
        <v>"HОJIMUROD OLGA BOGI" фермер хўжалиги Мини стадион ташкил этиш</v>
      </c>
      <c r="I544" s="23"/>
      <c r="J544" s="25" t="s">
        <v>24</v>
      </c>
      <c r="K544" s="25" t="s">
        <v>111</v>
      </c>
      <c r="L544" s="18"/>
      <c r="M544" s="18"/>
      <c r="N544" s="20"/>
      <c r="O544" s="20"/>
      <c r="P544" s="20"/>
      <c r="Q544" s="20"/>
      <c r="R544" s="21">
        <f t="shared" si="35"/>
        <v>250</v>
      </c>
      <c r="S544" s="27">
        <v>106</v>
      </c>
      <c r="T544" s="27">
        <v>144</v>
      </c>
      <c r="U544" s="27"/>
      <c r="V544" s="27"/>
      <c r="W544" s="22">
        <f t="shared" si="36"/>
        <v>2</v>
      </c>
      <c r="X544" s="27">
        <v>2</v>
      </c>
      <c r="Y544" s="26"/>
      <c r="Z544" s="26"/>
      <c r="AA544" s="40">
        <v>44910</v>
      </c>
      <c r="AB544" s="34">
        <v>44909</v>
      </c>
      <c r="AC544" s="34" t="s">
        <v>2198</v>
      </c>
      <c r="AD544" s="25" t="s">
        <v>8</v>
      </c>
      <c r="AE544" t="s">
        <v>3417</v>
      </c>
    </row>
    <row r="545" spans="1:31" ht="31.5" hidden="1" x14ac:dyDescent="0.25">
      <c r="A545" t="s">
        <v>3621</v>
      </c>
      <c r="B545" t="s">
        <v>2128</v>
      </c>
      <c r="C545" s="17">
        <f>+SUBTOTAL(3,$F$8:F545)</f>
        <v>45</v>
      </c>
      <c r="D545" s="24" t="s">
        <v>174</v>
      </c>
      <c r="E545" s="25" t="s">
        <v>184</v>
      </c>
      <c r="F545" s="52" t="s">
        <v>2115</v>
      </c>
      <c r="G545" s="23" t="s">
        <v>1861</v>
      </c>
      <c r="H545" s="19" t="str">
        <f t="shared" si="34"/>
        <v>"KLASTER TUTLI YAYLOVI" МЧЖ Чорвачилик хўжалигини ривожлантириш</v>
      </c>
      <c r="I545" s="23"/>
      <c r="J545" s="25" t="s">
        <v>23</v>
      </c>
      <c r="K545" s="25" t="s">
        <v>42</v>
      </c>
      <c r="L545" s="18"/>
      <c r="M545" s="18"/>
      <c r="N545" s="20"/>
      <c r="O545" s="20"/>
      <c r="P545" s="20"/>
      <c r="Q545" s="20"/>
      <c r="R545" s="21">
        <f t="shared" si="35"/>
        <v>10000</v>
      </c>
      <c r="S545" s="27">
        <v>10000</v>
      </c>
      <c r="T545" s="27"/>
      <c r="U545" s="27"/>
      <c r="V545" s="27"/>
      <c r="W545" s="22">
        <f t="shared" si="36"/>
        <v>150</v>
      </c>
      <c r="X545" s="27">
        <v>8</v>
      </c>
      <c r="Y545" s="26">
        <v>142</v>
      </c>
      <c r="Z545" s="26"/>
      <c r="AA545" s="40">
        <v>44915</v>
      </c>
      <c r="AB545" s="34">
        <v>44908</v>
      </c>
      <c r="AC545" s="34" t="s">
        <v>2192</v>
      </c>
      <c r="AD545" s="25" t="s">
        <v>8</v>
      </c>
      <c r="AE545" t="s">
        <v>3417</v>
      </c>
    </row>
    <row r="546" spans="1:31" ht="47.25" hidden="1" x14ac:dyDescent="0.25">
      <c r="A546" t="s">
        <v>3758</v>
      </c>
      <c r="B546" t="s">
        <v>1092</v>
      </c>
      <c r="C546" s="17">
        <f>+SUBTOTAL(3,$F$8:F546)</f>
        <v>45</v>
      </c>
      <c r="D546" s="24" t="s">
        <v>174</v>
      </c>
      <c r="E546" s="25" t="s">
        <v>184</v>
      </c>
      <c r="F546" s="52" t="s">
        <v>3377</v>
      </c>
      <c r="G546" s="23" t="s">
        <v>1861</v>
      </c>
      <c r="H546" s="19" t="str">
        <f t="shared" si="34"/>
        <v>"NUROBOD CHORVA BIZNES BARAKA" МЧЖ Чорвачилик хўжалигини ривожлантириш</v>
      </c>
      <c r="I546" s="23"/>
      <c r="J546" s="25" t="s">
        <v>23</v>
      </c>
      <c r="K546" s="25" t="s">
        <v>521</v>
      </c>
      <c r="L546" s="18"/>
      <c r="M546" s="18"/>
      <c r="N546" s="20"/>
      <c r="O546" s="20"/>
      <c r="P546" s="20"/>
      <c r="Q546" s="20"/>
      <c r="R546" s="21">
        <f t="shared" si="35"/>
        <v>5000</v>
      </c>
      <c r="S546" s="27">
        <v>5000</v>
      </c>
      <c r="T546" s="27"/>
      <c r="U546" s="27"/>
      <c r="V546" s="27"/>
      <c r="W546" s="22">
        <f t="shared" si="36"/>
        <v>15</v>
      </c>
      <c r="X546" s="27">
        <v>15</v>
      </c>
      <c r="Y546" s="26"/>
      <c r="Z546" s="26"/>
      <c r="AA546" s="40">
        <v>44915</v>
      </c>
      <c r="AB546" s="34">
        <v>44915</v>
      </c>
      <c r="AC546" s="34" t="s">
        <v>2196</v>
      </c>
      <c r="AD546" s="25" t="s">
        <v>3378</v>
      </c>
      <c r="AE546" t="s">
        <v>3418</v>
      </c>
    </row>
    <row r="547" spans="1:31" ht="31.5" hidden="1" x14ac:dyDescent="0.25">
      <c r="A547" t="s">
        <v>2595</v>
      </c>
      <c r="B547" t="s">
        <v>2128</v>
      </c>
      <c r="C547" s="17">
        <f>+SUBTOTAL(3,$F$8:F547)</f>
        <v>45</v>
      </c>
      <c r="D547" s="24" t="s">
        <v>174</v>
      </c>
      <c r="E547" s="25" t="s">
        <v>185</v>
      </c>
      <c r="F547" s="52" t="s">
        <v>606</v>
      </c>
      <c r="G547" s="23" t="s">
        <v>281</v>
      </c>
      <c r="H547" s="19" t="str">
        <f t="shared" si="34"/>
        <v xml:space="preserve"> Ортиқова Мавжуда Маиший хизматлар ва савдо дўкони</v>
      </c>
      <c r="I547" s="23"/>
      <c r="J547" s="25" t="s">
        <v>24</v>
      </c>
      <c r="K547" s="25" t="s">
        <v>111</v>
      </c>
      <c r="L547" s="18"/>
      <c r="M547" s="18"/>
      <c r="N547" s="20"/>
      <c r="O547" s="20"/>
      <c r="P547" s="20"/>
      <c r="Q547" s="20"/>
      <c r="R547" s="21">
        <f t="shared" si="35"/>
        <v>1600</v>
      </c>
      <c r="S547" s="27">
        <v>1600</v>
      </c>
      <c r="T547" s="27">
        <v>0</v>
      </c>
      <c r="U547" s="27">
        <v>0</v>
      </c>
      <c r="V547" s="27">
        <v>0</v>
      </c>
      <c r="W547" s="22">
        <f t="shared" si="36"/>
        <v>5</v>
      </c>
      <c r="X547" s="27">
        <v>5</v>
      </c>
      <c r="Y547" s="26"/>
      <c r="Z547" s="26"/>
      <c r="AA547" s="40">
        <v>44704</v>
      </c>
      <c r="AB547" s="34"/>
      <c r="AC547" s="34"/>
      <c r="AD547" s="25" t="s">
        <v>8</v>
      </c>
    </row>
    <row r="548" spans="1:31" ht="31.5" hidden="1" x14ac:dyDescent="0.25">
      <c r="A548" t="s">
        <v>2596</v>
      </c>
      <c r="B548" t="s">
        <v>2128</v>
      </c>
      <c r="C548" s="17">
        <f>+SUBTOTAL(3,$F$8:F548)</f>
        <v>45</v>
      </c>
      <c r="D548" s="24" t="s">
        <v>174</v>
      </c>
      <c r="E548" s="25" t="s">
        <v>185</v>
      </c>
      <c r="F548" s="52" t="s">
        <v>602</v>
      </c>
      <c r="G548" s="23" t="s">
        <v>281</v>
      </c>
      <c r="H548" s="19" t="str">
        <f t="shared" si="34"/>
        <v xml:space="preserve"> Эргашев Шавкат  Маиший хизматлар ва савдо дўкони</v>
      </c>
      <c r="I548" s="23"/>
      <c r="J548" s="25" t="s">
        <v>24</v>
      </c>
      <c r="K548" s="25" t="s">
        <v>111</v>
      </c>
      <c r="L548" s="18"/>
      <c r="M548" s="18"/>
      <c r="N548" s="20"/>
      <c r="O548" s="20"/>
      <c r="P548" s="20"/>
      <c r="Q548" s="20"/>
      <c r="R548" s="21">
        <f t="shared" si="35"/>
        <v>3000</v>
      </c>
      <c r="S548" s="27">
        <v>3000</v>
      </c>
      <c r="T548" s="27">
        <v>0</v>
      </c>
      <c r="U548" s="27">
        <v>0</v>
      </c>
      <c r="V548" s="27">
        <v>0</v>
      </c>
      <c r="W548" s="22">
        <f t="shared" si="36"/>
        <v>12</v>
      </c>
      <c r="X548" s="27">
        <v>12</v>
      </c>
      <c r="Y548" s="26">
        <v>0</v>
      </c>
      <c r="Z548" s="26">
        <v>0</v>
      </c>
      <c r="AA548" s="40">
        <v>44894</v>
      </c>
      <c r="AB548" s="34"/>
      <c r="AC548" s="34"/>
      <c r="AD548" s="25" t="s">
        <v>8</v>
      </c>
    </row>
    <row r="549" spans="1:31" ht="78.75" hidden="1" x14ac:dyDescent="0.25">
      <c r="A549" t="s">
        <v>2597</v>
      </c>
      <c r="B549" t="s">
        <v>2128</v>
      </c>
      <c r="C549" s="17">
        <f>+SUBTOTAL(3,$F$8:F549)</f>
        <v>45</v>
      </c>
      <c r="D549" s="24" t="s">
        <v>174</v>
      </c>
      <c r="E549" s="25" t="s">
        <v>185</v>
      </c>
      <c r="F549" s="52" t="s">
        <v>802</v>
      </c>
      <c r="G549" s="23" t="s">
        <v>296</v>
      </c>
      <c r="H549" s="19" t="str">
        <f t="shared" si="34"/>
        <v xml:space="preserve">"HUMOYUN BAXT FAYZ"МЧЖ Усимликларни химоя килиш ва зарар кунандалардан саклаш ва бегона утлардан карши кимевий воситалари савдо мажмуаси ва хизммат кўрсатиш </v>
      </c>
      <c r="I549" s="23"/>
      <c r="J549" s="25" t="s">
        <v>24</v>
      </c>
      <c r="K549" s="25" t="s">
        <v>155</v>
      </c>
      <c r="L549" s="18"/>
      <c r="M549" s="18"/>
      <c r="N549" s="20"/>
      <c r="O549" s="20"/>
      <c r="P549" s="20"/>
      <c r="Q549" s="20"/>
      <c r="R549" s="21">
        <f t="shared" si="35"/>
        <v>1000</v>
      </c>
      <c r="S549" s="27">
        <v>200</v>
      </c>
      <c r="T549" s="27">
        <v>800</v>
      </c>
      <c r="U549" s="27">
        <v>0</v>
      </c>
      <c r="V549" s="27">
        <v>0</v>
      </c>
      <c r="W549" s="22">
        <f t="shared" si="36"/>
        <v>3</v>
      </c>
      <c r="X549" s="27">
        <v>3</v>
      </c>
      <c r="Y549" s="26"/>
      <c r="Z549" s="26"/>
      <c r="AA549" s="40">
        <v>44757</v>
      </c>
      <c r="AB549" s="34"/>
      <c r="AC549" s="34"/>
      <c r="AD549" s="25" t="s">
        <v>21</v>
      </c>
    </row>
    <row r="550" spans="1:31" ht="47.25" hidden="1" x14ac:dyDescent="0.25">
      <c r="A550" t="s">
        <v>2598</v>
      </c>
      <c r="B550" t="s">
        <v>2128</v>
      </c>
      <c r="C550" s="17">
        <f>+SUBTOTAL(3,$F$8:F550)</f>
        <v>45</v>
      </c>
      <c r="D550" s="24" t="s">
        <v>174</v>
      </c>
      <c r="E550" s="25" t="s">
        <v>185</v>
      </c>
      <c r="F550" s="52" t="s">
        <v>803</v>
      </c>
      <c r="G550" s="23" t="s">
        <v>114</v>
      </c>
      <c r="H550" s="19" t="str">
        <f t="shared" si="34"/>
        <v>"ISLOMBEK SHAXBOZ MEBEL"МЧЖ  Маиший хизмат кўрсатиш маркази ташкил этиш</v>
      </c>
      <c r="I550" s="23"/>
      <c r="J550" s="25" t="s">
        <v>24</v>
      </c>
      <c r="K550" s="25" t="s">
        <v>111</v>
      </c>
      <c r="L550" s="18"/>
      <c r="M550" s="18"/>
      <c r="N550" s="20"/>
      <c r="O550" s="20"/>
      <c r="P550" s="20"/>
      <c r="Q550" s="20"/>
      <c r="R550" s="21">
        <f t="shared" si="35"/>
        <v>1000</v>
      </c>
      <c r="S550" s="54">
        <v>1000</v>
      </c>
      <c r="T550" s="27">
        <v>0</v>
      </c>
      <c r="U550" s="27">
        <v>0</v>
      </c>
      <c r="V550" s="27">
        <v>0</v>
      </c>
      <c r="W550" s="22">
        <f t="shared" si="36"/>
        <v>3</v>
      </c>
      <c r="X550" s="27">
        <v>3</v>
      </c>
      <c r="Y550" s="26"/>
      <c r="Z550" s="26"/>
      <c r="AA550" s="40">
        <v>44723</v>
      </c>
      <c r="AB550" s="34"/>
      <c r="AC550" s="34"/>
      <c r="AD550" s="25" t="s">
        <v>8</v>
      </c>
    </row>
    <row r="551" spans="1:31" ht="31.5" hidden="1" x14ac:dyDescent="0.25">
      <c r="A551" t="s">
        <v>2599</v>
      </c>
      <c r="B551" t="s">
        <v>2128</v>
      </c>
      <c r="C551" s="17">
        <f>+SUBTOTAL(3,$F$8:F551)</f>
        <v>45</v>
      </c>
      <c r="D551" s="24" t="s">
        <v>174</v>
      </c>
      <c r="E551" s="25" t="s">
        <v>185</v>
      </c>
      <c r="F551" s="52" t="s">
        <v>987</v>
      </c>
      <c r="G551" s="23" t="s">
        <v>284</v>
      </c>
      <c r="H551" s="19" t="str">
        <f t="shared" si="34"/>
        <v xml:space="preserve">"XXI BREAD FACTORY"МЧЖ Ун ишлаб чиқариш фаолиятини ташкил этиш </v>
      </c>
      <c r="I551" s="23"/>
      <c r="J551" s="25" t="s">
        <v>20</v>
      </c>
      <c r="K551" s="25" t="s">
        <v>526</v>
      </c>
      <c r="L551" s="18"/>
      <c r="M551" s="18"/>
      <c r="N551" s="20"/>
      <c r="O551" s="20"/>
      <c r="P551" s="20"/>
      <c r="Q551" s="20"/>
      <c r="R551" s="21">
        <f t="shared" si="35"/>
        <v>7164.2519999999995</v>
      </c>
      <c r="S551" s="27">
        <v>2500</v>
      </c>
      <c r="T551" s="27">
        <v>0</v>
      </c>
      <c r="U551" s="27">
        <v>412</v>
      </c>
      <c r="V551" s="27">
        <v>0</v>
      </c>
      <c r="W551" s="22">
        <f t="shared" si="36"/>
        <v>9</v>
      </c>
      <c r="X551" s="27">
        <v>9</v>
      </c>
      <c r="Y551" s="26"/>
      <c r="Z551" s="26"/>
      <c r="AA551" s="40">
        <v>44736</v>
      </c>
      <c r="AB551" s="34"/>
      <c r="AC551" s="34"/>
      <c r="AD551" s="25" t="s">
        <v>6</v>
      </c>
    </row>
    <row r="552" spans="1:31" ht="31.5" hidden="1" x14ac:dyDescent="0.25">
      <c r="A552" t="s">
        <v>2600</v>
      </c>
      <c r="B552" t="s">
        <v>2128</v>
      </c>
      <c r="C552" s="17">
        <f>+SUBTOTAL(3,$F$8:F552)</f>
        <v>45</v>
      </c>
      <c r="D552" s="24" t="s">
        <v>174</v>
      </c>
      <c r="E552" s="25" t="s">
        <v>185</v>
      </c>
      <c r="F552" s="52" t="s">
        <v>1162</v>
      </c>
      <c r="G552" s="23" t="s">
        <v>1163</v>
      </c>
      <c r="H552" s="19" t="str">
        <f t="shared" si="34"/>
        <v>ЯТТ "Сайитмуродова Хилола" IT  маркази ташкил этиш</v>
      </c>
      <c r="I552" s="23"/>
      <c r="J552" s="25" t="s">
        <v>24</v>
      </c>
      <c r="K552" s="25" t="s">
        <v>557</v>
      </c>
      <c r="L552" s="18"/>
      <c r="M552" s="18"/>
      <c r="N552" s="20"/>
      <c r="O552" s="20"/>
      <c r="P552" s="20"/>
      <c r="Q552" s="20"/>
      <c r="R552" s="21">
        <f t="shared" si="35"/>
        <v>5000</v>
      </c>
      <c r="S552" s="27">
        <v>5000</v>
      </c>
      <c r="T552" s="27">
        <v>0</v>
      </c>
      <c r="U552" s="27">
        <v>0</v>
      </c>
      <c r="V552" s="27">
        <v>0</v>
      </c>
      <c r="W552" s="22">
        <f t="shared" si="36"/>
        <v>5</v>
      </c>
      <c r="X552" s="27">
        <v>5</v>
      </c>
      <c r="Y552" s="26"/>
      <c r="Z552" s="26"/>
      <c r="AA552" s="40">
        <v>44723</v>
      </c>
      <c r="AB552" s="34"/>
      <c r="AC552" s="34"/>
      <c r="AD552" s="25" t="s">
        <v>8</v>
      </c>
    </row>
    <row r="553" spans="1:31" ht="47.25" hidden="1" x14ac:dyDescent="0.25">
      <c r="A553" t="s">
        <v>2601</v>
      </c>
      <c r="B553" t="s">
        <v>2128</v>
      </c>
      <c r="C553" s="17">
        <f>+SUBTOTAL(3,$F$8:F553)</f>
        <v>45</v>
      </c>
      <c r="D553" s="24" t="s">
        <v>174</v>
      </c>
      <c r="E553" s="25" t="s">
        <v>185</v>
      </c>
      <c r="F553" s="52" t="s">
        <v>1164</v>
      </c>
      <c r="G553" s="23" t="s">
        <v>1165</v>
      </c>
      <c r="H553" s="19" t="str">
        <f t="shared" si="34"/>
        <v>"ULUG'BEK DON UN NON SAVDO" МЧЖ Савдо дўкони ва нон махсулатлари ишлаб чиқаришни ташкил этиш</v>
      </c>
      <c r="I553" s="23"/>
      <c r="J553" s="25" t="s">
        <v>20</v>
      </c>
      <c r="K553" s="25" t="s">
        <v>526</v>
      </c>
      <c r="L553" s="18"/>
      <c r="M553" s="18"/>
      <c r="N553" s="20"/>
      <c r="O553" s="20"/>
      <c r="P553" s="20"/>
      <c r="Q553" s="20"/>
      <c r="R553" s="21">
        <f t="shared" si="35"/>
        <v>2500</v>
      </c>
      <c r="S553" s="27">
        <v>2500</v>
      </c>
      <c r="T553" s="27">
        <v>0</v>
      </c>
      <c r="U553" s="27">
        <v>0</v>
      </c>
      <c r="V553" s="27">
        <v>0</v>
      </c>
      <c r="W553" s="22">
        <f t="shared" si="36"/>
        <v>10</v>
      </c>
      <c r="X553" s="27">
        <v>10</v>
      </c>
      <c r="Y553" s="26"/>
      <c r="Z553" s="26"/>
      <c r="AA553" s="40">
        <v>44722</v>
      </c>
      <c r="AB553" s="34"/>
      <c r="AC553" s="34"/>
      <c r="AD553" s="25" t="s">
        <v>8</v>
      </c>
    </row>
    <row r="554" spans="1:31" ht="78.75" hidden="1" x14ac:dyDescent="0.25">
      <c r="A554" t="s">
        <v>2602</v>
      </c>
      <c r="B554" t="s">
        <v>2128</v>
      </c>
      <c r="C554" s="17">
        <f>+SUBTOTAL(3,$F$8:F554)</f>
        <v>45</v>
      </c>
      <c r="D554" s="24" t="s">
        <v>174</v>
      </c>
      <c r="E554" s="25" t="s">
        <v>185</v>
      </c>
      <c r="F554" s="52" t="s">
        <v>1167</v>
      </c>
      <c r="G554" s="23" t="s">
        <v>1168</v>
      </c>
      <c r="H554" s="19" t="str">
        <f t="shared" si="34"/>
        <v>"HASAN SHIFO" хусусий корхонаси Амбулатория,консерватив даволаш,диагностика ва маслаҳат,умумий жарроҳлик(кичик амбулатор хирургия) тиббий хизматларини ташкил этиш</v>
      </c>
      <c r="I554" s="23"/>
      <c r="J554" s="25" t="s">
        <v>24</v>
      </c>
      <c r="K554" s="25" t="s">
        <v>116</v>
      </c>
      <c r="L554" s="18"/>
      <c r="M554" s="18"/>
      <c r="N554" s="20"/>
      <c r="O554" s="20"/>
      <c r="P554" s="20"/>
      <c r="Q554" s="20"/>
      <c r="R554" s="21">
        <f t="shared" si="35"/>
        <v>7000</v>
      </c>
      <c r="S554" s="27">
        <v>7000</v>
      </c>
      <c r="T554" s="27">
        <v>0</v>
      </c>
      <c r="U554" s="27">
        <v>0</v>
      </c>
      <c r="V554" s="27">
        <v>0</v>
      </c>
      <c r="W554" s="22">
        <f t="shared" si="36"/>
        <v>15</v>
      </c>
      <c r="X554" s="27">
        <v>15</v>
      </c>
      <c r="Y554" s="26"/>
      <c r="Z554" s="26"/>
      <c r="AA554" s="40">
        <v>44722</v>
      </c>
      <c r="AB554" s="34"/>
      <c r="AC554" s="34"/>
      <c r="AD554" s="25" t="s">
        <v>8</v>
      </c>
    </row>
    <row r="555" spans="1:31" ht="31.5" hidden="1" x14ac:dyDescent="0.25">
      <c r="A555" t="s">
        <v>2603</v>
      </c>
      <c r="B555" t="s">
        <v>2128</v>
      </c>
      <c r="C555" s="17">
        <f>+SUBTOTAL(3,$F$8:F555)</f>
        <v>45</v>
      </c>
      <c r="D555" s="24" t="s">
        <v>174</v>
      </c>
      <c r="E555" s="25" t="s">
        <v>185</v>
      </c>
      <c r="F555" s="52" t="s">
        <v>1177</v>
      </c>
      <c r="G555" s="23" t="s">
        <v>114</v>
      </c>
      <c r="H555" s="19" t="str">
        <f t="shared" si="34"/>
        <v>ЯТТ "Эгамов Азамат" Маиший хизмат кўрсатиш маркази ташкил этиш</v>
      </c>
      <c r="I555" s="23"/>
      <c r="J555" s="25" t="s">
        <v>24</v>
      </c>
      <c r="K555" s="25" t="s">
        <v>111</v>
      </c>
      <c r="L555" s="18"/>
      <c r="M555" s="18"/>
      <c r="N555" s="20"/>
      <c r="O555" s="20"/>
      <c r="P555" s="20"/>
      <c r="Q555" s="20"/>
      <c r="R555" s="21">
        <f t="shared" si="35"/>
        <v>800</v>
      </c>
      <c r="S555" s="27">
        <v>800</v>
      </c>
      <c r="T555" s="27">
        <v>0</v>
      </c>
      <c r="U555" s="27">
        <v>0</v>
      </c>
      <c r="V555" s="27">
        <v>0</v>
      </c>
      <c r="W555" s="22">
        <f t="shared" si="36"/>
        <v>2</v>
      </c>
      <c r="X555" s="27">
        <v>2</v>
      </c>
      <c r="Y555" s="26"/>
      <c r="Z555" s="26"/>
      <c r="AA555" s="40">
        <v>44723</v>
      </c>
      <c r="AB555" s="34"/>
      <c r="AC555" s="34"/>
      <c r="AD555" s="25" t="s">
        <v>8</v>
      </c>
    </row>
    <row r="556" spans="1:31" ht="31.5" hidden="1" x14ac:dyDescent="0.25">
      <c r="A556" t="s">
        <v>2604</v>
      </c>
      <c r="B556" t="s">
        <v>2128</v>
      </c>
      <c r="C556" s="17">
        <f>+SUBTOTAL(3,$F$8:F556)</f>
        <v>45</v>
      </c>
      <c r="D556" s="24" t="s">
        <v>174</v>
      </c>
      <c r="E556" s="25" t="s">
        <v>185</v>
      </c>
      <c r="F556" s="52" t="s">
        <v>1492</v>
      </c>
      <c r="G556" s="23" t="s">
        <v>1453</v>
      </c>
      <c r="H556" s="19" t="str">
        <f t="shared" si="34"/>
        <v>"DARXON BETON" МЧЖ Бетон ва бетон маҳсулотлари ишлаб чиқаришни ташкил этиш</v>
      </c>
      <c r="I556" s="23"/>
      <c r="J556" s="25" t="s">
        <v>20</v>
      </c>
      <c r="K556" s="25" t="s">
        <v>527</v>
      </c>
      <c r="L556" s="18"/>
      <c r="M556" s="18"/>
      <c r="N556" s="20"/>
      <c r="O556" s="20"/>
      <c r="P556" s="20"/>
      <c r="Q556" s="20"/>
      <c r="R556" s="21">
        <f t="shared" si="35"/>
        <v>3000</v>
      </c>
      <c r="S556" s="27">
        <v>1570</v>
      </c>
      <c r="T556" s="27">
        <v>1430</v>
      </c>
      <c r="U556" s="27">
        <v>0</v>
      </c>
      <c r="V556" s="27">
        <v>0</v>
      </c>
      <c r="W556" s="22">
        <f t="shared" si="36"/>
        <v>6</v>
      </c>
      <c r="X556" s="27">
        <v>6</v>
      </c>
      <c r="Y556" s="26"/>
      <c r="Z556" s="26"/>
      <c r="AA556" s="40">
        <v>44826</v>
      </c>
      <c r="AB556" s="34"/>
      <c r="AC556" s="34"/>
      <c r="AD556" s="25" t="s">
        <v>92</v>
      </c>
    </row>
    <row r="557" spans="1:31" ht="31.5" hidden="1" x14ac:dyDescent="0.25">
      <c r="A557" t="s">
        <v>2605</v>
      </c>
      <c r="B557" t="s">
        <v>2128</v>
      </c>
      <c r="C557" s="17">
        <f>+SUBTOTAL(3,$F$8:F557)</f>
        <v>45</v>
      </c>
      <c r="D557" s="24" t="s">
        <v>174</v>
      </c>
      <c r="E557" s="25" t="s">
        <v>185</v>
      </c>
      <c r="F557" s="52" t="s">
        <v>1493</v>
      </c>
      <c r="G557" s="23" t="s">
        <v>1494</v>
      </c>
      <c r="H557" s="19" t="str">
        <f t="shared" si="34"/>
        <v>"XAN-GOLD" XK Сиқилан газ қуйиш шаҳобчаси ташкил этиш</v>
      </c>
      <c r="I557" s="23"/>
      <c r="J557" s="25" t="s">
        <v>24</v>
      </c>
      <c r="K557" s="25" t="s">
        <v>155</v>
      </c>
      <c r="L557" s="18"/>
      <c r="M557" s="18"/>
      <c r="N557" s="20"/>
      <c r="O557" s="20"/>
      <c r="P557" s="20"/>
      <c r="Q557" s="20"/>
      <c r="R557" s="21">
        <f t="shared" si="35"/>
        <v>5000</v>
      </c>
      <c r="S557" s="27">
        <v>5000</v>
      </c>
      <c r="T557" s="27">
        <v>0</v>
      </c>
      <c r="U557" s="27">
        <v>0</v>
      </c>
      <c r="V557" s="27">
        <v>0</v>
      </c>
      <c r="W557" s="22">
        <f t="shared" si="36"/>
        <v>5</v>
      </c>
      <c r="X557" s="27">
        <v>5</v>
      </c>
      <c r="Y557" s="26"/>
      <c r="Z557" s="26"/>
      <c r="AA557" s="40">
        <v>44813</v>
      </c>
      <c r="AB557" s="34"/>
      <c r="AC557" s="34"/>
      <c r="AD557" s="25" t="s">
        <v>8</v>
      </c>
    </row>
    <row r="558" spans="1:31" ht="31.5" hidden="1" x14ac:dyDescent="0.25">
      <c r="A558" t="s">
        <v>2606</v>
      </c>
      <c r="B558" t="s">
        <v>2128</v>
      </c>
      <c r="C558" s="17">
        <f>+SUBTOTAL(3,$F$8:F558)</f>
        <v>45</v>
      </c>
      <c r="D558" s="24" t="s">
        <v>174</v>
      </c>
      <c r="E558" s="25" t="s">
        <v>185</v>
      </c>
      <c r="F558" s="52" t="s">
        <v>1569</v>
      </c>
      <c r="G558" s="23" t="s">
        <v>1570</v>
      </c>
      <c r="H558" s="19" t="str">
        <f t="shared" si="34"/>
        <v>"Дента Садаф" МЧЖ Тиббий хизмат ташкил этиш</v>
      </c>
      <c r="I558" s="23"/>
      <c r="J558" s="25" t="s">
        <v>24</v>
      </c>
      <c r="K558" s="25" t="s">
        <v>116</v>
      </c>
      <c r="L558" s="18"/>
      <c r="M558" s="18"/>
      <c r="N558" s="20"/>
      <c r="O558" s="20"/>
      <c r="P558" s="20"/>
      <c r="Q558" s="20"/>
      <c r="R558" s="21">
        <f t="shared" si="35"/>
        <v>580</v>
      </c>
      <c r="S558" s="27">
        <v>400</v>
      </c>
      <c r="T558" s="27">
        <v>180</v>
      </c>
      <c r="U558" s="27">
        <v>0</v>
      </c>
      <c r="V558" s="27">
        <v>0</v>
      </c>
      <c r="W558" s="22">
        <f t="shared" si="36"/>
        <v>3</v>
      </c>
      <c r="X558" s="27">
        <v>3</v>
      </c>
      <c r="Y558" s="26"/>
      <c r="Z558" s="26"/>
      <c r="AA558" s="40">
        <v>44852</v>
      </c>
      <c r="AB558" s="34"/>
      <c r="AC558" s="34"/>
      <c r="AD558" s="25" t="s">
        <v>26</v>
      </c>
    </row>
    <row r="559" spans="1:31" ht="31.5" hidden="1" x14ac:dyDescent="0.25">
      <c r="A559" t="s">
        <v>2607</v>
      </c>
      <c r="B559" t="s">
        <v>2128</v>
      </c>
      <c r="C559" s="17">
        <f>+SUBTOTAL(3,$F$8:F559)</f>
        <v>45</v>
      </c>
      <c r="D559" s="24" t="s">
        <v>174</v>
      </c>
      <c r="E559" s="25" t="s">
        <v>185</v>
      </c>
      <c r="F559" s="52" t="s">
        <v>1571</v>
      </c>
      <c r="G559" s="23" t="s">
        <v>1572</v>
      </c>
      <c r="H559" s="19" t="str">
        <f t="shared" si="34"/>
        <v>ЯТТ "MUMINOVA MAHBUBA XXX"  Болалар боғчасини ташкил этиш.</v>
      </c>
      <c r="I559" s="23"/>
      <c r="J559" s="25" t="s">
        <v>24</v>
      </c>
      <c r="K559" s="25" t="s">
        <v>529</v>
      </c>
      <c r="L559" s="18"/>
      <c r="M559" s="18"/>
      <c r="N559" s="20"/>
      <c r="O559" s="20"/>
      <c r="P559" s="20"/>
      <c r="Q559" s="20"/>
      <c r="R559" s="21">
        <f t="shared" si="35"/>
        <v>500</v>
      </c>
      <c r="S559" s="27">
        <v>200</v>
      </c>
      <c r="T559" s="27">
        <v>300</v>
      </c>
      <c r="U559" s="27">
        <v>0</v>
      </c>
      <c r="V559" s="27">
        <v>0</v>
      </c>
      <c r="W559" s="22">
        <f t="shared" si="36"/>
        <v>3</v>
      </c>
      <c r="X559" s="27">
        <v>3</v>
      </c>
      <c r="Y559" s="26"/>
      <c r="Z559" s="26"/>
      <c r="AA559" s="40">
        <v>44852</v>
      </c>
      <c r="AB559" s="34"/>
      <c r="AC559" s="34"/>
      <c r="AD559" s="25" t="s">
        <v>26</v>
      </c>
    </row>
    <row r="560" spans="1:31" ht="31.5" hidden="1" x14ac:dyDescent="0.25">
      <c r="A560" t="s">
        <v>2608</v>
      </c>
      <c r="B560" t="s">
        <v>2128</v>
      </c>
      <c r="C560" s="17">
        <f>+SUBTOTAL(3,$F$8:F560)</f>
        <v>45</v>
      </c>
      <c r="D560" s="24" t="s">
        <v>174</v>
      </c>
      <c r="E560" s="25" t="s">
        <v>185</v>
      </c>
      <c r="F560" s="52" t="s">
        <v>805</v>
      </c>
      <c r="G560" s="23" t="s">
        <v>299</v>
      </c>
      <c r="H560" s="19" t="str">
        <f t="shared" si="34"/>
        <v xml:space="preserve"> "DISINFECTOR PROFESSIONAL"ХК Дезинфикция хизматларини кўрсатиш</v>
      </c>
      <c r="I560" s="23"/>
      <c r="J560" s="25" t="s">
        <v>24</v>
      </c>
      <c r="K560" s="25" t="s">
        <v>116</v>
      </c>
      <c r="L560" s="18"/>
      <c r="M560" s="18"/>
      <c r="N560" s="20"/>
      <c r="O560" s="20"/>
      <c r="P560" s="20"/>
      <c r="Q560" s="20"/>
      <c r="R560" s="21">
        <f t="shared" si="35"/>
        <v>383</v>
      </c>
      <c r="S560" s="27">
        <v>300</v>
      </c>
      <c r="T560" s="27">
        <v>83</v>
      </c>
      <c r="U560" s="27">
        <v>0</v>
      </c>
      <c r="V560" s="27">
        <v>0</v>
      </c>
      <c r="W560" s="22">
        <f t="shared" si="36"/>
        <v>3</v>
      </c>
      <c r="X560" s="27">
        <v>3</v>
      </c>
      <c r="Y560" s="26"/>
      <c r="Z560" s="26"/>
      <c r="AA560" s="40">
        <v>44738</v>
      </c>
      <c r="AB560" s="34"/>
      <c r="AC560" s="34"/>
      <c r="AD560" s="25" t="s">
        <v>6</v>
      </c>
    </row>
    <row r="561" spans="1:30" ht="31.5" hidden="1" x14ac:dyDescent="0.25">
      <c r="A561" t="s">
        <v>2609</v>
      </c>
      <c r="B561" t="s">
        <v>2128</v>
      </c>
      <c r="C561" s="17">
        <f>+SUBTOTAL(3,$F$8:F561)</f>
        <v>45</v>
      </c>
      <c r="D561" s="24" t="s">
        <v>174</v>
      </c>
      <c r="E561" s="25" t="s">
        <v>185</v>
      </c>
      <c r="F561" s="52" t="s">
        <v>801</v>
      </c>
      <c r="G561" s="23" t="s">
        <v>295</v>
      </c>
      <c r="H561" s="19" t="str">
        <f t="shared" si="34"/>
        <v xml:space="preserve"> "FARM ALMAZ"МЧЖ Томография хизматини ташкил этиш</v>
      </c>
      <c r="I561" s="23"/>
      <c r="J561" s="25" t="s">
        <v>24</v>
      </c>
      <c r="K561" s="25" t="s">
        <v>116</v>
      </c>
      <c r="L561" s="18"/>
      <c r="M561" s="18"/>
      <c r="N561" s="20"/>
      <c r="O561" s="20"/>
      <c r="P561" s="20"/>
      <c r="Q561" s="20"/>
      <c r="R561" s="21">
        <f t="shared" si="35"/>
        <v>3200</v>
      </c>
      <c r="S561" s="27">
        <v>1200</v>
      </c>
      <c r="T561" s="27">
        <v>2000</v>
      </c>
      <c r="U561" s="27">
        <v>0</v>
      </c>
      <c r="V561" s="27">
        <v>0</v>
      </c>
      <c r="W561" s="22">
        <f t="shared" si="36"/>
        <v>4</v>
      </c>
      <c r="X561" s="54">
        <v>4</v>
      </c>
      <c r="Y561" s="26"/>
      <c r="Z561" s="26"/>
      <c r="AA561" s="40">
        <v>44616</v>
      </c>
      <c r="AB561" s="57">
        <v>44616</v>
      </c>
      <c r="AC561" s="57" t="s">
        <v>3770</v>
      </c>
      <c r="AD561" s="25" t="s">
        <v>7</v>
      </c>
    </row>
    <row r="562" spans="1:30" ht="31.5" hidden="1" x14ac:dyDescent="0.25">
      <c r="A562" t="s">
        <v>2610</v>
      </c>
      <c r="B562" t="s">
        <v>2128</v>
      </c>
      <c r="C562" s="17">
        <f>+SUBTOTAL(3,$F$8:F562)</f>
        <v>45</v>
      </c>
      <c r="D562" s="24" t="s">
        <v>174</v>
      </c>
      <c r="E562" s="25" t="s">
        <v>185</v>
      </c>
      <c r="F562" s="52" t="s">
        <v>791</v>
      </c>
      <c r="G562" s="23" t="s">
        <v>604</v>
      </c>
      <c r="H562" s="19" t="str">
        <f t="shared" si="34"/>
        <v xml:space="preserve"> "XUMO BAXT BARAKA 77"ОК ИТ Марказ ташкил этиш</v>
      </c>
      <c r="I562" s="23"/>
      <c r="J562" s="25" t="s">
        <v>24</v>
      </c>
      <c r="K562" s="25" t="s">
        <v>539</v>
      </c>
      <c r="L562" s="18"/>
      <c r="M562" s="18"/>
      <c r="N562" s="20"/>
      <c r="O562" s="20"/>
      <c r="P562" s="20"/>
      <c r="Q562" s="20"/>
      <c r="R562" s="21">
        <f t="shared" si="35"/>
        <v>3500</v>
      </c>
      <c r="S562" s="27">
        <v>2000</v>
      </c>
      <c r="T562" s="27">
        <v>1500</v>
      </c>
      <c r="U562" s="27">
        <v>0</v>
      </c>
      <c r="V562" s="27">
        <v>0</v>
      </c>
      <c r="W562" s="22">
        <f t="shared" si="36"/>
        <v>6</v>
      </c>
      <c r="X562" s="27">
        <v>6</v>
      </c>
      <c r="Y562" s="26"/>
      <c r="Z562" s="26"/>
      <c r="AA562" s="40">
        <v>44769</v>
      </c>
      <c r="AB562" s="34"/>
      <c r="AC562" s="34"/>
      <c r="AD562" s="25" t="s">
        <v>7</v>
      </c>
    </row>
    <row r="563" spans="1:30" ht="31.5" hidden="1" x14ac:dyDescent="0.25">
      <c r="A563" t="s">
        <v>2611</v>
      </c>
      <c r="B563" t="s">
        <v>2128</v>
      </c>
      <c r="C563" s="17">
        <f>+SUBTOTAL(3,$F$8:F563)</f>
        <v>45</v>
      </c>
      <c r="D563" s="24" t="s">
        <v>174</v>
      </c>
      <c r="E563" s="25" t="s">
        <v>185</v>
      </c>
      <c r="F563" s="52" t="s">
        <v>800</v>
      </c>
      <c r="G563" s="23" t="s">
        <v>286</v>
      </c>
      <c r="H563" s="19" t="str">
        <f t="shared" si="34"/>
        <v>"FARANGIZ SAVDO SERVIS"ОК Умумий овқатланиш маркази ташкил этиш</v>
      </c>
      <c r="I563" s="23"/>
      <c r="J563" s="25" t="s">
        <v>24</v>
      </c>
      <c r="K563" s="25" t="s">
        <v>531</v>
      </c>
      <c r="L563" s="18"/>
      <c r="M563" s="18"/>
      <c r="N563" s="20"/>
      <c r="O563" s="20"/>
      <c r="P563" s="20"/>
      <c r="Q563" s="20"/>
      <c r="R563" s="21">
        <f t="shared" si="35"/>
        <v>1600</v>
      </c>
      <c r="S563" s="27">
        <v>600</v>
      </c>
      <c r="T563" s="27">
        <v>1000</v>
      </c>
      <c r="U563" s="27">
        <v>0</v>
      </c>
      <c r="V563" s="27">
        <v>0</v>
      </c>
      <c r="W563" s="22">
        <f t="shared" si="36"/>
        <v>5</v>
      </c>
      <c r="X563" s="54">
        <v>5</v>
      </c>
      <c r="Y563" s="26"/>
      <c r="Z563" s="26"/>
      <c r="AA563" s="40">
        <v>44617</v>
      </c>
      <c r="AB563" s="57">
        <v>44617</v>
      </c>
      <c r="AC563" s="57" t="s">
        <v>3225</v>
      </c>
      <c r="AD563" s="25" t="s">
        <v>89</v>
      </c>
    </row>
    <row r="564" spans="1:30" ht="31.5" hidden="1" x14ac:dyDescent="0.25">
      <c r="A564" t="s">
        <v>2612</v>
      </c>
      <c r="B564" t="s">
        <v>2128</v>
      </c>
      <c r="C564" s="17">
        <f>+SUBTOTAL(3,$F$8:F564)</f>
        <v>45</v>
      </c>
      <c r="D564" s="24" t="s">
        <v>174</v>
      </c>
      <c r="E564" s="25" t="s">
        <v>185</v>
      </c>
      <c r="F564" s="52" t="s">
        <v>792</v>
      </c>
      <c r="G564" s="23" t="s">
        <v>286</v>
      </c>
      <c r="H564" s="19" t="str">
        <f t="shared" si="34"/>
        <v>"HASAN HUSAN DON MARKET"МЧЖ  Умумий овқатланиш маркази ташкил этиш</v>
      </c>
      <c r="I564" s="23"/>
      <c r="J564" s="25" t="s">
        <v>24</v>
      </c>
      <c r="K564" s="25" t="s">
        <v>531</v>
      </c>
      <c r="L564" s="18"/>
      <c r="M564" s="18"/>
      <c r="N564" s="20"/>
      <c r="O564" s="20"/>
      <c r="P564" s="20"/>
      <c r="Q564" s="20"/>
      <c r="R564" s="21">
        <f t="shared" si="35"/>
        <v>1000</v>
      </c>
      <c r="S564" s="27">
        <v>700</v>
      </c>
      <c r="T564" s="27">
        <v>300</v>
      </c>
      <c r="U564" s="27">
        <v>0</v>
      </c>
      <c r="V564" s="27">
        <v>0</v>
      </c>
      <c r="W564" s="22">
        <f t="shared" si="36"/>
        <v>4</v>
      </c>
      <c r="X564" s="27">
        <v>4</v>
      </c>
      <c r="Y564" s="26"/>
      <c r="Z564" s="26"/>
      <c r="AA564" s="40">
        <v>44852</v>
      </c>
      <c r="AB564" s="34"/>
      <c r="AC564" s="34"/>
      <c r="AD564" s="25" t="s">
        <v>26</v>
      </c>
    </row>
    <row r="565" spans="1:30" ht="31.5" hidden="1" x14ac:dyDescent="0.25">
      <c r="A565" t="s">
        <v>2613</v>
      </c>
      <c r="B565" t="s">
        <v>2128</v>
      </c>
      <c r="C565" s="17">
        <f>+SUBTOTAL(3,$F$8:F565)</f>
        <v>45</v>
      </c>
      <c r="D565" s="24" t="s">
        <v>174</v>
      </c>
      <c r="E565" s="25" t="s">
        <v>185</v>
      </c>
      <c r="F565" s="52" t="s">
        <v>798</v>
      </c>
      <c r="G565" s="23" t="s">
        <v>138</v>
      </c>
      <c r="H565" s="19" t="str">
        <f t="shared" si="34"/>
        <v>"IYMONA SOF PARRANDA"МЧЖ Паррандачилик фаолиятини ривожлантириш</v>
      </c>
      <c r="I565" s="23"/>
      <c r="J565" s="25" t="s">
        <v>23</v>
      </c>
      <c r="K565" s="25" t="s">
        <v>83</v>
      </c>
      <c r="L565" s="18"/>
      <c r="M565" s="18"/>
      <c r="N565" s="20"/>
      <c r="O565" s="20"/>
      <c r="P565" s="20"/>
      <c r="Q565" s="20"/>
      <c r="R565" s="21">
        <f t="shared" si="35"/>
        <v>2000</v>
      </c>
      <c r="S565" s="27">
        <v>800</v>
      </c>
      <c r="T565" s="27">
        <v>1200</v>
      </c>
      <c r="U565" s="27">
        <v>0</v>
      </c>
      <c r="V565" s="27">
        <v>0</v>
      </c>
      <c r="W565" s="22">
        <f t="shared" si="36"/>
        <v>5</v>
      </c>
      <c r="X565" s="27">
        <v>5</v>
      </c>
      <c r="Y565" s="26"/>
      <c r="Z565" s="26"/>
      <c r="AA565" s="40">
        <v>44673</v>
      </c>
      <c r="AB565" s="40">
        <v>44673</v>
      </c>
      <c r="AC565" s="34" t="s">
        <v>3773</v>
      </c>
      <c r="AD565" s="25" t="s">
        <v>160</v>
      </c>
    </row>
    <row r="566" spans="1:30" ht="31.5" hidden="1" x14ac:dyDescent="0.25">
      <c r="A566" t="s">
        <v>2614</v>
      </c>
      <c r="B566" t="s">
        <v>2128</v>
      </c>
      <c r="C566" s="17">
        <f>+SUBTOTAL(3,$F$8:F566)</f>
        <v>45</v>
      </c>
      <c r="D566" s="24" t="s">
        <v>174</v>
      </c>
      <c r="E566" s="25" t="s">
        <v>185</v>
      </c>
      <c r="F566" s="52" t="s">
        <v>795</v>
      </c>
      <c r="G566" s="23" t="s">
        <v>288</v>
      </c>
      <c r="H566" s="19" t="str">
        <f t="shared" si="34"/>
        <v xml:space="preserve">"LOYISH HUMOYUN OMAD"МЧЖ Нон ва нон махсулотлари ишлаб чиқариш </v>
      </c>
      <c r="I566" s="23"/>
      <c r="J566" s="25" t="s">
        <v>20</v>
      </c>
      <c r="K566" s="25" t="s">
        <v>526</v>
      </c>
      <c r="L566" s="18"/>
      <c r="M566" s="18"/>
      <c r="N566" s="20"/>
      <c r="O566" s="20"/>
      <c r="P566" s="20"/>
      <c r="Q566" s="20"/>
      <c r="R566" s="21">
        <f t="shared" si="35"/>
        <v>330</v>
      </c>
      <c r="S566" s="27">
        <v>80</v>
      </c>
      <c r="T566" s="27">
        <v>250</v>
      </c>
      <c r="U566" s="27">
        <v>0</v>
      </c>
      <c r="V566" s="27">
        <v>0</v>
      </c>
      <c r="W566" s="22">
        <f t="shared" si="36"/>
        <v>8</v>
      </c>
      <c r="X566" s="27">
        <v>8</v>
      </c>
      <c r="Y566" s="26"/>
      <c r="Z566" s="26"/>
      <c r="AA566" s="40">
        <v>44685</v>
      </c>
      <c r="AB566" s="34"/>
      <c r="AC566" s="34"/>
      <c r="AD566" s="25" t="s">
        <v>26</v>
      </c>
    </row>
    <row r="567" spans="1:30" ht="31.5" hidden="1" x14ac:dyDescent="0.25">
      <c r="A567" t="s">
        <v>2615</v>
      </c>
      <c r="B567" t="s">
        <v>2128</v>
      </c>
      <c r="C567" s="17">
        <f>+SUBTOTAL(3,$F$8:F567)</f>
        <v>45</v>
      </c>
      <c r="D567" s="24" t="s">
        <v>174</v>
      </c>
      <c r="E567" s="25" t="s">
        <v>185</v>
      </c>
      <c r="F567" s="52" t="s">
        <v>793</v>
      </c>
      <c r="G567" s="23" t="s">
        <v>111</v>
      </c>
      <c r="H567" s="19" t="str">
        <f t="shared" si="34"/>
        <v>"NURMURODOVA JAMILA 59"ОК Маиший хизмат кўрсатиш</v>
      </c>
      <c r="I567" s="23"/>
      <c r="J567" s="25" t="s">
        <v>24</v>
      </c>
      <c r="K567" s="25" t="s">
        <v>111</v>
      </c>
      <c r="L567" s="18"/>
      <c r="M567" s="18"/>
      <c r="N567" s="20"/>
      <c r="O567" s="20"/>
      <c r="P567" s="20"/>
      <c r="Q567" s="20"/>
      <c r="R567" s="21">
        <f t="shared" si="35"/>
        <v>350</v>
      </c>
      <c r="S567" s="27">
        <v>350</v>
      </c>
      <c r="T567" s="27">
        <v>0</v>
      </c>
      <c r="U567" s="27">
        <v>0</v>
      </c>
      <c r="V567" s="27">
        <v>0</v>
      </c>
      <c r="W567" s="22">
        <f t="shared" si="36"/>
        <v>2</v>
      </c>
      <c r="X567" s="27">
        <v>2</v>
      </c>
      <c r="Y567" s="26"/>
      <c r="Z567" s="26"/>
      <c r="AA567" s="40">
        <v>44852</v>
      </c>
      <c r="AB567" s="34"/>
      <c r="AC567" s="34"/>
      <c r="AD567" s="25" t="s">
        <v>26</v>
      </c>
    </row>
    <row r="568" spans="1:30" ht="31.5" hidden="1" x14ac:dyDescent="0.25">
      <c r="A568" t="s">
        <v>2616</v>
      </c>
      <c r="B568" t="s">
        <v>2128</v>
      </c>
      <c r="C568" s="17">
        <f>+SUBTOTAL(3,$F$8:F568)</f>
        <v>45</v>
      </c>
      <c r="D568" s="24" t="s">
        <v>174</v>
      </c>
      <c r="E568" s="25" t="s">
        <v>185</v>
      </c>
      <c r="F568" s="52" t="s">
        <v>796</v>
      </c>
      <c r="G568" s="23" t="s">
        <v>289</v>
      </c>
      <c r="H568" s="19" t="str">
        <f t="shared" si="34"/>
        <v xml:space="preserve">"OZODBEK DILMUROD SAVDO"ОК Бетон ва блок хишт ишлаб чиқариш </v>
      </c>
      <c r="I568" s="23"/>
      <c r="J568" s="25" t="s">
        <v>20</v>
      </c>
      <c r="K568" s="25" t="s">
        <v>527</v>
      </c>
      <c r="L568" s="18"/>
      <c r="M568" s="18"/>
      <c r="N568" s="20"/>
      <c r="O568" s="20"/>
      <c r="P568" s="20"/>
      <c r="Q568" s="20"/>
      <c r="R568" s="21">
        <f t="shared" si="35"/>
        <v>325</v>
      </c>
      <c r="S568" s="27">
        <v>85</v>
      </c>
      <c r="T568" s="27">
        <v>240</v>
      </c>
      <c r="U568" s="27">
        <v>0</v>
      </c>
      <c r="V568" s="27">
        <v>0</v>
      </c>
      <c r="W568" s="22">
        <f t="shared" si="36"/>
        <v>2</v>
      </c>
      <c r="X568" s="27">
        <v>2</v>
      </c>
      <c r="Y568" s="26"/>
      <c r="Z568" s="26"/>
      <c r="AA568" s="40">
        <v>44810</v>
      </c>
      <c r="AB568" s="34"/>
      <c r="AC568" s="34"/>
      <c r="AD568" s="25" t="s">
        <v>26</v>
      </c>
    </row>
    <row r="569" spans="1:30" ht="31.5" hidden="1" x14ac:dyDescent="0.25">
      <c r="A569" t="s">
        <v>2617</v>
      </c>
      <c r="B569" t="s">
        <v>2128</v>
      </c>
      <c r="C569" s="17">
        <f>+SUBTOTAL(3,$F$8:F569)</f>
        <v>45</v>
      </c>
      <c r="D569" s="24" t="s">
        <v>174</v>
      </c>
      <c r="E569" s="25" t="s">
        <v>185</v>
      </c>
      <c r="F569" s="52" t="s">
        <v>988</v>
      </c>
      <c r="G569" s="23" t="s">
        <v>298</v>
      </c>
      <c r="H569" s="19" t="str">
        <f t="shared" si="34"/>
        <v>"PRESTIJ DON"МЧЖ Паррандачилик хўжалигини ривожлантириш</v>
      </c>
      <c r="I569" s="23"/>
      <c r="J569" s="25" t="s">
        <v>23</v>
      </c>
      <c r="K569" s="25" t="s">
        <v>83</v>
      </c>
      <c r="L569" s="18"/>
      <c r="M569" s="18"/>
      <c r="N569" s="20"/>
      <c r="O569" s="20"/>
      <c r="P569" s="20"/>
      <c r="Q569" s="20"/>
      <c r="R569" s="21">
        <f t="shared" si="35"/>
        <v>6480.2999999999993</v>
      </c>
      <c r="S569" s="27">
        <v>3084</v>
      </c>
      <c r="T569" s="27">
        <v>0</v>
      </c>
      <c r="U569" s="27">
        <v>300</v>
      </c>
      <c r="V569" s="27">
        <v>0</v>
      </c>
      <c r="W569" s="22">
        <f t="shared" si="36"/>
        <v>2</v>
      </c>
      <c r="X569" s="27">
        <v>2</v>
      </c>
      <c r="Y569" s="26"/>
      <c r="Z569" s="26"/>
      <c r="AA569" s="40">
        <v>44851</v>
      </c>
      <c r="AB569" s="34"/>
      <c r="AC569" s="34"/>
      <c r="AD569" s="25" t="s">
        <v>90</v>
      </c>
    </row>
    <row r="570" spans="1:30" ht="31.5" hidden="1" x14ac:dyDescent="0.25">
      <c r="A570" t="s">
        <v>2618</v>
      </c>
      <c r="B570" t="s">
        <v>2128</v>
      </c>
      <c r="C570" s="17">
        <f>+SUBTOTAL(3,$F$8:F570)</f>
        <v>45</v>
      </c>
      <c r="D570" s="24" t="s">
        <v>174</v>
      </c>
      <c r="E570" s="25" t="s">
        <v>185</v>
      </c>
      <c r="F570" s="52" t="s">
        <v>799</v>
      </c>
      <c r="G570" s="23" t="s">
        <v>294</v>
      </c>
      <c r="H570" s="19" t="str">
        <f t="shared" si="34"/>
        <v>"SAMIRBEK TEMURBEK SAVDO MARKAZI"ХК Дам олиш ва чўмилиш маскани</v>
      </c>
      <c r="I570" s="23"/>
      <c r="J570" s="25" t="s">
        <v>24</v>
      </c>
      <c r="K570" s="25" t="s">
        <v>528</v>
      </c>
      <c r="L570" s="18"/>
      <c r="M570" s="18"/>
      <c r="N570" s="20"/>
      <c r="O570" s="20"/>
      <c r="P570" s="20"/>
      <c r="Q570" s="20"/>
      <c r="R570" s="21">
        <f t="shared" si="35"/>
        <v>2000</v>
      </c>
      <c r="S570" s="27">
        <v>1755</v>
      </c>
      <c r="T570" s="27">
        <v>245</v>
      </c>
      <c r="U570" s="27">
        <v>0</v>
      </c>
      <c r="V570" s="27">
        <v>0</v>
      </c>
      <c r="W570" s="22">
        <f t="shared" si="36"/>
        <v>5</v>
      </c>
      <c r="X570" s="27">
        <v>5</v>
      </c>
      <c r="Y570" s="26"/>
      <c r="Z570" s="26"/>
      <c r="AA570" s="40">
        <v>44749</v>
      </c>
      <c r="AB570" s="34"/>
      <c r="AC570" s="34"/>
      <c r="AD570" s="25" t="s">
        <v>8</v>
      </c>
    </row>
    <row r="571" spans="1:30" ht="31.5" hidden="1" x14ac:dyDescent="0.25">
      <c r="A571" t="s">
        <v>2619</v>
      </c>
      <c r="B571" t="s">
        <v>2128</v>
      </c>
      <c r="C571" s="17">
        <f>+SUBTOTAL(3,$F$8:F571)</f>
        <v>45</v>
      </c>
      <c r="D571" s="24" t="s">
        <v>174</v>
      </c>
      <c r="E571" s="25" t="s">
        <v>185</v>
      </c>
      <c r="F571" s="52" t="s">
        <v>290</v>
      </c>
      <c r="G571" s="23" t="s">
        <v>291</v>
      </c>
      <c r="H571" s="19" t="str">
        <f t="shared" si="34"/>
        <v xml:space="preserve">"SHUXRAT ZIROVOR"OK Уруғчилик махсулотларини қайта ишлаш </v>
      </c>
      <c r="I571" s="23"/>
      <c r="J571" s="25" t="s">
        <v>20</v>
      </c>
      <c r="K571" s="25" t="s">
        <v>532</v>
      </c>
      <c r="L571" s="18"/>
      <c r="M571" s="18"/>
      <c r="N571" s="20"/>
      <c r="O571" s="20"/>
      <c r="P571" s="20"/>
      <c r="Q571" s="20"/>
      <c r="R571" s="21">
        <f t="shared" si="35"/>
        <v>345</v>
      </c>
      <c r="S571" s="27">
        <v>100</v>
      </c>
      <c r="T571" s="27">
        <v>245</v>
      </c>
      <c r="U571" s="27">
        <v>0</v>
      </c>
      <c r="V571" s="27">
        <v>0</v>
      </c>
      <c r="W571" s="22">
        <f t="shared" si="36"/>
        <v>7</v>
      </c>
      <c r="X571" s="27">
        <v>7</v>
      </c>
      <c r="Y571" s="26"/>
      <c r="Z571" s="26"/>
      <c r="AA571" s="40">
        <v>44748</v>
      </c>
      <c r="AB571" s="34"/>
      <c r="AC571" s="34"/>
      <c r="AD571" s="25" t="s">
        <v>26</v>
      </c>
    </row>
    <row r="572" spans="1:30" ht="31.5" hidden="1" x14ac:dyDescent="0.25">
      <c r="A572" t="s">
        <v>2620</v>
      </c>
      <c r="B572" t="s">
        <v>2128</v>
      </c>
      <c r="C572" s="17">
        <f>+SUBTOTAL(3,$F$8:F572)</f>
        <v>45</v>
      </c>
      <c r="D572" s="24" t="s">
        <v>174</v>
      </c>
      <c r="E572" s="25" t="s">
        <v>185</v>
      </c>
      <c r="F572" s="52" t="s">
        <v>804</v>
      </c>
      <c r="G572" s="23" t="s">
        <v>297</v>
      </c>
      <c r="H572" s="19" t="str">
        <f t="shared" si="34"/>
        <v>"SIROJ AZIZ OMAD"OK Профнастил ҳамда туника фон ишлаб чиқариш</v>
      </c>
      <c r="I572" s="23"/>
      <c r="J572" s="25" t="s">
        <v>20</v>
      </c>
      <c r="K572" s="25" t="s">
        <v>527</v>
      </c>
      <c r="L572" s="18"/>
      <c r="M572" s="18"/>
      <c r="N572" s="20"/>
      <c r="O572" s="20"/>
      <c r="P572" s="20"/>
      <c r="Q572" s="20"/>
      <c r="R572" s="21">
        <f t="shared" si="35"/>
        <v>500</v>
      </c>
      <c r="S572" s="27">
        <v>262</v>
      </c>
      <c r="T572" s="27">
        <v>238</v>
      </c>
      <c r="U572" s="27">
        <v>0</v>
      </c>
      <c r="V572" s="27">
        <v>0</v>
      </c>
      <c r="W572" s="22">
        <f t="shared" si="36"/>
        <v>3</v>
      </c>
      <c r="X572" s="54">
        <v>3</v>
      </c>
      <c r="Y572" s="26"/>
      <c r="Z572" s="26"/>
      <c r="AA572" s="40">
        <v>44618</v>
      </c>
      <c r="AB572" s="34">
        <v>44618</v>
      </c>
      <c r="AC572" s="34" t="s">
        <v>3221</v>
      </c>
      <c r="AD572" s="25" t="s">
        <v>28</v>
      </c>
    </row>
    <row r="573" spans="1:30" ht="31.5" hidden="1" x14ac:dyDescent="0.25">
      <c r="A573" t="s">
        <v>2621</v>
      </c>
      <c r="B573" t="s">
        <v>2128</v>
      </c>
      <c r="C573" s="17">
        <f>+SUBTOTAL(3,$F$8:F573)</f>
        <v>45</v>
      </c>
      <c r="D573" s="24" t="s">
        <v>174</v>
      </c>
      <c r="E573" s="25" t="s">
        <v>185</v>
      </c>
      <c r="F573" s="52" t="s">
        <v>794</v>
      </c>
      <c r="G573" s="23" t="s">
        <v>287</v>
      </c>
      <c r="H573" s="19" t="str">
        <f t="shared" si="34"/>
        <v>"Асилбек Шоира Дил Суз"НТМ Болалар боғчасига мебель жихозлари олиш</v>
      </c>
      <c r="I573" s="23"/>
      <c r="J573" s="25" t="s">
        <v>20</v>
      </c>
      <c r="K573" s="25" t="s">
        <v>1386</v>
      </c>
      <c r="L573" s="18"/>
      <c r="M573" s="18"/>
      <c r="N573" s="20"/>
      <c r="O573" s="20"/>
      <c r="P573" s="20"/>
      <c r="Q573" s="20"/>
      <c r="R573" s="21">
        <f t="shared" si="35"/>
        <v>345</v>
      </c>
      <c r="S573" s="27">
        <v>100</v>
      </c>
      <c r="T573" s="27">
        <v>245</v>
      </c>
      <c r="U573" s="27">
        <v>0</v>
      </c>
      <c r="V573" s="27">
        <v>0</v>
      </c>
      <c r="W573" s="22">
        <f t="shared" si="36"/>
        <v>8</v>
      </c>
      <c r="X573" s="27">
        <v>8</v>
      </c>
      <c r="Y573" s="26"/>
      <c r="Z573" s="26"/>
      <c r="AA573" s="40">
        <v>44683</v>
      </c>
      <c r="AB573" s="34"/>
      <c r="AC573" s="34"/>
      <c r="AD573" s="25" t="s">
        <v>26</v>
      </c>
    </row>
    <row r="574" spans="1:30" ht="31.5" hidden="1" x14ac:dyDescent="0.25">
      <c r="A574" t="s">
        <v>2622</v>
      </c>
      <c r="B574" t="s">
        <v>2128</v>
      </c>
      <c r="C574" s="17">
        <f>+SUBTOTAL(3,$F$8:F574)</f>
        <v>45</v>
      </c>
      <c r="D574" s="24" t="s">
        <v>174</v>
      </c>
      <c r="E574" s="25" t="s">
        <v>185</v>
      </c>
      <c r="F574" s="52" t="s">
        <v>797</v>
      </c>
      <c r="G574" s="23" t="s">
        <v>293</v>
      </c>
      <c r="H574" s="19" t="str">
        <f t="shared" si="34"/>
        <v xml:space="preserve">"Фарид"ХК  Автомобилларга сикилган газ куйиш шахобчаси ташкил этиш </v>
      </c>
      <c r="I574" s="23"/>
      <c r="J574" s="25" t="s">
        <v>24</v>
      </c>
      <c r="K574" s="25" t="s">
        <v>155</v>
      </c>
      <c r="L574" s="18"/>
      <c r="M574" s="18"/>
      <c r="N574" s="20"/>
      <c r="O574" s="20"/>
      <c r="P574" s="20"/>
      <c r="Q574" s="20"/>
      <c r="R574" s="21">
        <f t="shared" si="35"/>
        <v>3559.4274999999998</v>
      </c>
      <c r="S574" s="27">
        <v>2116</v>
      </c>
      <c r="T574" s="27">
        <v>0</v>
      </c>
      <c r="U574" s="27">
        <v>127.5</v>
      </c>
      <c r="V574" s="27">
        <v>0</v>
      </c>
      <c r="W574" s="22">
        <f t="shared" si="36"/>
        <v>8</v>
      </c>
      <c r="X574" s="54">
        <v>8</v>
      </c>
      <c r="Y574" s="26"/>
      <c r="Z574" s="26"/>
      <c r="AA574" s="40">
        <v>44617</v>
      </c>
      <c r="AB574" s="34">
        <v>44617</v>
      </c>
      <c r="AC574" s="34" t="s">
        <v>3276</v>
      </c>
      <c r="AD574" s="25" t="s">
        <v>89</v>
      </c>
    </row>
    <row r="575" spans="1:30" ht="47.25" hidden="1" x14ac:dyDescent="0.25">
      <c r="A575" t="s">
        <v>2623</v>
      </c>
      <c r="B575" t="s">
        <v>2128</v>
      </c>
      <c r="C575" s="17">
        <f>+SUBTOTAL(3,$F$8:F575)</f>
        <v>45</v>
      </c>
      <c r="D575" s="24" t="s">
        <v>174</v>
      </c>
      <c r="E575" s="25" t="s">
        <v>185</v>
      </c>
      <c r="F575" s="52" t="s">
        <v>1064</v>
      </c>
      <c r="G575" s="23" t="s">
        <v>489</v>
      </c>
      <c r="H575" s="19" t="str">
        <f t="shared" si="34"/>
        <v>"ХМ ҚМК - 391"МЧЖ Қурилиш материаллари (бетон плита ва бетон қоришмаси) ишлаб чиқариш</v>
      </c>
      <c r="I575" s="23"/>
      <c r="J575" s="25" t="s">
        <v>20</v>
      </c>
      <c r="K575" s="25" t="s">
        <v>527</v>
      </c>
      <c r="L575" s="18"/>
      <c r="M575" s="18"/>
      <c r="N575" s="20"/>
      <c r="O575" s="20"/>
      <c r="P575" s="20"/>
      <c r="Q575" s="20"/>
      <c r="R575" s="21">
        <f t="shared" si="35"/>
        <v>10700</v>
      </c>
      <c r="S575" s="27">
        <v>10700</v>
      </c>
      <c r="T575" s="27">
        <v>0</v>
      </c>
      <c r="U575" s="27">
        <v>0</v>
      </c>
      <c r="V575" s="27">
        <v>0</v>
      </c>
      <c r="W575" s="22">
        <f t="shared" si="36"/>
        <v>15</v>
      </c>
      <c r="X575" s="27">
        <v>15</v>
      </c>
      <c r="Y575" s="26"/>
      <c r="Z575" s="26"/>
      <c r="AA575" s="40">
        <v>44770</v>
      </c>
      <c r="AB575" s="34"/>
      <c r="AC575" s="34"/>
      <c r="AD575" s="25" t="s">
        <v>8</v>
      </c>
    </row>
    <row r="576" spans="1:30" ht="47.25" hidden="1" x14ac:dyDescent="0.25">
      <c r="A576" t="s">
        <v>2624</v>
      </c>
      <c r="B576" t="s">
        <v>2128</v>
      </c>
      <c r="C576" s="17">
        <f>+SUBTOTAL(3,$F$8:F576)</f>
        <v>45</v>
      </c>
      <c r="D576" s="24" t="s">
        <v>174</v>
      </c>
      <c r="E576" s="25" t="s">
        <v>185</v>
      </c>
      <c r="F576" s="52" t="s">
        <v>1160</v>
      </c>
      <c r="G576" s="23" t="s">
        <v>1161</v>
      </c>
      <c r="H576" s="19" t="str">
        <f t="shared" si="34"/>
        <v>"O`LMASXON SIFAT BARAKA" оилавий корхонаси Қурилиш материаллари ишлаб чиқаришни ташкил этиш (гипс, мил, имулсия)</v>
      </c>
      <c r="I576" s="23"/>
      <c r="J576" s="25" t="s">
        <v>20</v>
      </c>
      <c r="K576" s="25" t="s">
        <v>527</v>
      </c>
      <c r="L576" s="18"/>
      <c r="M576" s="18"/>
      <c r="N576" s="20"/>
      <c r="O576" s="20"/>
      <c r="P576" s="20"/>
      <c r="Q576" s="20"/>
      <c r="R576" s="21">
        <f t="shared" si="35"/>
        <v>2500</v>
      </c>
      <c r="S576" s="27">
        <v>2500</v>
      </c>
      <c r="T576" s="27">
        <v>0</v>
      </c>
      <c r="U576" s="27">
        <v>0</v>
      </c>
      <c r="V576" s="27">
        <v>0</v>
      </c>
      <c r="W576" s="22">
        <f t="shared" si="36"/>
        <v>5</v>
      </c>
      <c r="X576" s="27">
        <v>5</v>
      </c>
      <c r="Y576" s="26"/>
      <c r="Z576" s="26"/>
      <c r="AA576" s="40">
        <v>44677</v>
      </c>
      <c r="AB576" s="34"/>
      <c r="AC576" s="34"/>
      <c r="AD576" s="25" t="s">
        <v>8</v>
      </c>
    </row>
    <row r="577" spans="1:31" ht="31.5" hidden="1" x14ac:dyDescent="0.25">
      <c r="A577" t="s">
        <v>2625</v>
      </c>
      <c r="B577" t="s">
        <v>2128</v>
      </c>
      <c r="C577" s="17">
        <f>+SUBTOTAL(3,$F$8:F577)</f>
        <v>45</v>
      </c>
      <c r="D577" s="24" t="s">
        <v>174</v>
      </c>
      <c r="E577" s="25" t="s">
        <v>185</v>
      </c>
      <c r="F577" s="52" t="s">
        <v>1166</v>
      </c>
      <c r="G577" s="23" t="s">
        <v>41</v>
      </c>
      <c r="H577" s="19" t="str">
        <f t="shared" si="34"/>
        <v>"OBIDJON DARXON QURILISH" хусусий корхонаси Иссиқхона ташкил этиш</v>
      </c>
      <c r="I577" s="23"/>
      <c r="J577" s="25" t="s">
        <v>23</v>
      </c>
      <c r="K577" s="25" t="s">
        <v>38</v>
      </c>
      <c r="L577" s="18"/>
      <c r="M577" s="18"/>
      <c r="N577" s="20"/>
      <c r="O577" s="20"/>
      <c r="P577" s="20"/>
      <c r="Q577" s="20"/>
      <c r="R577" s="21">
        <f t="shared" si="35"/>
        <v>1500</v>
      </c>
      <c r="S577" s="27">
        <v>1500</v>
      </c>
      <c r="T577" s="27">
        <v>0</v>
      </c>
      <c r="U577" s="27">
        <v>0</v>
      </c>
      <c r="V577" s="27">
        <v>0</v>
      </c>
      <c r="W577" s="22">
        <f t="shared" si="36"/>
        <v>5</v>
      </c>
      <c r="X577" s="27">
        <v>5</v>
      </c>
      <c r="Y577" s="26"/>
      <c r="Z577" s="26"/>
      <c r="AA577" s="40">
        <v>44686</v>
      </c>
      <c r="AB577" s="34"/>
      <c r="AC577" s="34"/>
      <c r="AD577" s="25" t="s">
        <v>8</v>
      </c>
    </row>
    <row r="578" spans="1:31" ht="31.5" hidden="1" x14ac:dyDescent="0.25">
      <c r="A578" t="s">
        <v>3041</v>
      </c>
      <c r="B578" t="s">
        <v>1092</v>
      </c>
      <c r="C578" s="17">
        <f>+SUBTOTAL(3,$F$8:F578)</f>
        <v>45</v>
      </c>
      <c r="D578" s="24" t="s">
        <v>174</v>
      </c>
      <c r="E578" s="25" t="s">
        <v>185</v>
      </c>
      <c r="F578" s="52" t="s">
        <v>1409</v>
      </c>
      <c r="G578" s="23" t="s">
        <v>1410</v>
      </c>
      <c r="H578" s="19" t="str">
        <f t="shared" si="34"/>
        <v>"MALOXAT AGRO TOMAT" MCHJ Иссиқхоналар ташкил этиш</v>
      </c>
      <c r="I578" s="23"/>
      <c r="J578" s="25" t="s">
        <v>23</v>
      </c>
      <c r="K578" s="25" t="s">
        <v>38</v>
      </c>
      <c r="L578" s="18"/>
      <c r="M578" s="18"/>
      <c r="N578" s="20"/>
      <c r="O578" s="20"/>
      <c r="P578" s="20"/>
      <c r="Q578" s="20"/>
      <c r="R578" s="21">
        <f t="shared" si="35"/>
        <v>300</v>
      </c>
      <c r="S578" s="27">
        <v>300</v>
      </c>
      <c r="T578" s="27"/>
      <c r="U578" s="27"/>
      <c r="V578" s="27"/>
      <c r="W578" s="22">
        <f t="shared" si="36"/>
        <v>5</v>
      </c>
      <c r="X578" s="54">
        <v>5</v>
      </c>
      <c r="Y578" s="26"/>
      <c r="Z578" s="26"/>
      <c r="AA578" s="40">
        <v>44691</v>
      </c>
      <c r="AB578" s="34"/>
      <c r="AC578" s="34" t="s">
        <v>2255</v>
      </c>
      <c r="AD578" s="25" t="s">
        <v>8</v>
      </c>
    </row>
    <row r="579" spans="1:31" ht="31.5" hidden="1" x14ac:dyDescent="0.25">
      <c r="A579" t="s">
        <v>3042</v>
      </c>
      <c r="B579" t="s">
        <v>1092</v>
      </c>
      <c r="C579" s="17">
        <f>+SUBTOTAL(3,$F$8:F579)</f>
        <v>45</v>
      </c>
      <c r="D579" s="24" t="s">
        <v>174</v>
      </c>
      <c r="E579" s="25" t="s">
        <v>185</v>
      </c>
      <c r="F579" s="52" t="s">
        <v>1228</v>
      </c>
      <c r="G579" s="23" t="s">
        <v>1086</v>
      </c>
      <c r="H579" s="19" t="str">
        <f t="shared" si="34"/>
        <v>"ALCAN FINANCE AND INVESTMENTS" мчж Омборхона ташкил этиш</v>
      </c>
      <c r="I579" s="23"/>
      <c r="J579" s="25" t="s">
        <v>24</v>
      </c>
      <c r="K579" s="25" t="s">
        <v>530</v>
      </c>
      <c r="L579" s="18"/>
      <c r="M579" s="18"/>
      <c r="N579" s="20"/>
      <c r="O579" s="20"/>
      <c r="P579" s="20"/>
      <c r="Q579" s="20"/>
      <c r="R579" s="21">
        <f t="shared" si="35"/>
        <v>320</v>
      </c>
      <c r="S579" s="27">
        <v>320</v>
      </c>
      <c r="T579" s="27"/>
      <c r="U579" s="27"/>
      <c r="V579" s="27"/>
      <c r="W579" s="22">
        <f t="shared" si="36"/>
        <v>5</v>
      </c>
      <c r="X579" s="27">
        <v>5</v>
      </c>
      <c r="Y579" s="26"/>
      <c r="Z579" s="26"/>
      <c r="AA579" s="40">
        <v>44686</v>
      </c>
      <c r="AB579" s="34"/>
      <c r="AC579" s="34" t="s">
        <v>3224</v>
      </c>
      <c r="AD579" s="25" t="s">
        <v>8</v>
      </c>
    </row>
    <row r="580" spans="1:31" ht="31.5" hidden="1" x14ac:dyDescent="0.25">
      <c r="A580" t="s">
        <v>3043</v>
      </c>
      <c r="B580" t="s">
        <v>1092</v>
      </c>
      <c r="C580" s="17">
        <f>+SUBTOTAL(3,$F$8:F580)</f>
        <v>45</v>
      </c>
      <c r="D580" s="24" t="s">
        <v>174</v>
      </c>
      <c r="E580" s="25" t="s">
        <v>185</v>
      </c>
      <c r="F580" s="52" t="s">
        <v>1229</v>
      </c>
      <c r="G580" s="23" t="s">
        <v>1230</v>
      </c>
      <c r="H580" s="19" t="str">
        <f t="shared" si="34"/>
        <v>"MURODULLO ASADBEK QURUVCHI" ОК Акфа ешик ромлари ишлаб чиқариш</v>
      </c>
      <c r="I580" s="23"/>
      <c r="J580" s="25" t="s">
        <v>20</v>
      </c>
      <c r="K580" s="25" t="s">
        <v>527</v>
      </c>
      <c r="L580" s="18"/>
      <c r="M580" s="18"/>
      <c r="N580" s="20"/>
      <c r="O580" s="20"/>
      <c r="P580" s="20"/>
      <c r="Q580" s="20"/>
      <c r="R580" s="21">
        <f t="shared" si="35"/>
        <v>2000</v>
      </c>
      <c r="S580" s="27">
        <v>2000</v>
      </c>
      <c r="T580" s="27"/>
      <c r="U580" s="27"/>
      <c r="V580" s="27"/>
      <c r="W580" s="22">
        <f t="shared" si="36"/>
        <v>2</v>
      </c>
      <c r="X580" s="27">
        <v>2</v>
      </c>
      <c r="Y580" s="26"/>
      <c r="Z580" s="26"/>
      <c r="AA580" s="40">
        <v>44691</v>
      </c>
      <c r="AB580" s="34"/>
      <c r="AC580" s="34" t="s">
        <v>2273</v>
      </c>
      <c r="AD580" s="25" t="s">
        <v>8</v>
      </c>
    </row>
    <row r="581" spans="1:31" ht="47.25" hidden="1" x14ac:dyDescent="0.25">
      <c r="A581" t="s">
        <v>3044</v>
      </c>
      <c r="B581" t="s">
        <v>1092</v>
      </c>
      <c r="C581" s="17">
        <f>+SUBTOTAL(3,$F$8:F581)</f>
        <v>45</v>
      </c>
      <c r="D581" s="24" t="s">
        <v>174</v>
      </c>
      <c r="E581" s="25" t="s">
        <v>185</v>
      </c>
      <c r="F581" s="52" t="s">
        <v>1411</v>
      </c>
      <c r="G581" s="23" t="s">
        <v>1412</v>
      </c>
      <c r="H581" s="19" t="str">
        <f t="shared" si="34"/>
        <v>"YUNION PHARM" MChJ
("BETON STORY MAX" MChJ) Балиқчилик хўжалиги ташкил қилиш</v>
      </c>
      <c r="I581" s="23"/>
      <c r="J581" s="25" t="s">
        <v>23</v>
      </c>
      <c r="K581" s="25" t="s">
        <v>79</v>
      </c>
      <c r="L581" s="18"/>
      <c r="M581" s="18"/>
      <c r="N581" s="20"/>
      <c r="O581" s="20"/>
      <c r="P581" s="20"/>
      <c r="Q581" s="20"/>
      <c r="R581" s="21">
        <f t="shared" si="35"/>
        <v>2200</v>
      </c>
      <c r="S581" s="27">
        <v>2200</v>
      </c>
      <c r="T581" s="27"/>
      <c r="U581" s="27"/>
      <c r="V581" s="27"/>
      <c r="W581" s="22">
        <f t="shared" si="36"/>
        <v>3</v>
      </c>
      <c r="X581" s="27">
        <v>3</v>
      </c>
      <c r="Y581" s="26"/>
      <c r="Z581" s="26"/>
      <c r="AA581" s="40">
        <v>44746</v>
      </c>
      <c r="AB581" s="34"/>
      <c r="AC581" s="34" t="s">
        <v>2190</v>
      </c>
      <c r="AD581" s="25" t="s">
        <v>8</v>
      </c>
    </row>
    <row r="582" spans="1:31" ht="31.5" hidden="1" x14ac:dyDescent="0.25">
      <c r="A582" t="s">
        <v>3045</v>
      </c>
      <c r="B582" t="s">
        <v>1092</v>
      </c>
      <c r="C582" s="17">
        <f>+SUBTOTAL(3,$F$8:F582)</f>
        <v>45</v>
      </c>
      <c r="D582" s="24" t="s">
        <v>174</v>
      </c>
      <c r="E582" s="25" t="s">
        <v>185</v>
      </c>
      <c r="F582" s="52" t="s">
        <v>1413</v>
      </c>
      <c r="G582" s="23" t="s">
        <v>1412</v>
      </c>
      <c r="H582" s="19" t="str">
        <f t="shared" si="34"/>
        <v>"OQDARYO MIRZAEVA ISTAM" FX Балиқчилик хўжалиги ташкил қилиш</v>
      </c>
      <c r="I582" s="23"/>
      <c r="J582" s="25" t="s">
        <v>23</v>
      </c>
      <c r="K582" s="25" t="s">
        <v>79</v>
      </c>
      <c r="L582" s="18"/>
      <c r="M582" s="18"/>
      <c r="N582" s="20"/>
      <c r="O582" s="20"/>
      <c r="P582" s="20"/>
      <c r="Q582" s="20"/>
      <c r="R582" s="21">
        <f t="shared" si="35"/>
        <v>1000</v>
      </c>
      <c r="S582" s="27">
        <v>1000</v>
      </c>
      <c r="T582" s="27"/>
      <c r="U582" s="27"/>
      <c r="V582" s="27"/>
      <c r="W582" s="22">
        <f t="shared" si="36"/>
        <v>3</v>
      </c>
      <c r="X582" s="27">
        <v>3</v>
      </c>
      <c r="Y582" s="26"/>
      <c r="Z582" s="26"/>
      <c r="AA582" s="40">
        <v>44747</v>
      </c>
      <c r="AB582" s="34"/>
      <c r="AC582" s="34" t="s">
        <v>2151</v>
      </c>
      <c r="AD582" s="25" t="s">
        <v>8</v>
      </c>
    </row>
    <row r="583" spans="1:31" ht="63" hidden="1" x14ac:dyDescent="0.25">
      <c r="A583" t="s">
        <v>3445</v>
      </c>
      <c r="B583" t="s">
        <v>2128</v>
      </c>
      <c r="C583" s="17">
        <f>+SUBTOTAL(3,$F$8:F583)</f>
        <v>45</v>
      </c>
      <c r="D583" s="24" t="s">
        <v>174</v>
      </c>
      <c r="E583" s="25" t="s">
        <v>185</v>
      </c>
      <c r="F583" s="52" t="s">
        <v>605</v>
      </c>
      <c r="G583" s="23" t="s">
        <v>283</v>
      </c>
      <c r="H583" s="19" t="str">
        <f t="shared" si="34"/>
        <v xml:space="preserve"> Нуриддинова Хадича  Нон ва нон маҳсулотлари, умумий овқатланиш шахобчаси, автомобилларга техник хизмат кўрсатиш шахобчаси ташкил этиш</v>
      </c>
      <c r="I583" s="23"/>
      <c r="J583" s="25" t="s">
        <v>24</v>
      </c>
      <c r="K583" s="25" t="s">
        <v>531</v>
      </c>
      <c r="L583" s="18"/>
      <c r="M583" s="18"/>
      <c r="N583" s="20"/>
      <c r="O583" s="20"/>
      <c r="P583" s="20"/>
      <c r="Q583" s="20"/>
      <c r="R583" s="21">
        <f t="shared" si="35"/>
        <v>1000</v>
      </c>
      <c r="S583" s="27">
        <v>1000</v>
      </c>
      <c r="T583" s="27">
        <v>0</v>
      </c>
      <c r="U583" s="27">
        <v>0</v>
      </c>
      <c r="V583" s="27">
        <v>0</v>
      </c>
      <c r="W583" s="22">
        <f t="shared" si="36"/>
        <v>10</v>
      </c>
      <c r="X583" s="27">
        <v>5</v>
      </c>
      <c r="Y583" s="26">
        <v>5</v>
      </c>
      <c r="Z583" s="26">
        <v>0</v>
      </c>
      <c r="AA583" s="40">
        <v>44905</v>
      </c>
      <c r="AB583" s="34">
        <v>44905</v>
      </c>
      <c r="AC583" s="34" t="s">
        <v>2219</v>
      </c>
      <c r="AD583" s="25" t="s">
        <v>8</v>
      </c>
      <c r="AE583" t="s">
        <v>3416</v>
      </c>
    </row>
    <row r="584" spans="1:31" ht="47.25" hidden="1" x14ac:dyDescent="0.25">
      <c r="A584" t="s">
        <v>3446</v>
      </c>
      <c r="B584" t="s">
        <v>2128</v>
      </c>
      <c r="C584" s="17">
        <f>+SUBTOTAL(3,$F$8:F584)</f>
        <v>45</v>
      </c>
      <c r="D584" s="24" t="s">
        <v>174</v>
      </c>
      <c r="E584" s="25" t="s">
        <v>185</v>
      </c>
      <c r="F584" s="52" t="s">
        <v>603</v>
      </c>
      <c r="G584" s="23" t="s">
        <v>282</v>
      </c>
      <c r="H584" s="19" t="str">
        <f t="shared" ref="H584:H647" si="37">+CONCATENATE(F584," ",G584)</f>
        <v xml:space="preserve"> Шерқулов Зафар Аҳолига сифатли ва замонавий "TOWN HOUSE" типидаги уйлар қуриб бериш</v>
      </c>
      <c r="I584" s="23"/>
      <c r="J584" s="25" t="s">
        <v>24</v>
      </c>
      <c r="K584" s="25" t="s">
        <v>508</v>
      </c>
      <c r="L584" s="18"/>
      <c r="M584" s="18"/>
      <c r="N584" s="20"/>
      <c r="O584" s="20"/>
      <c r="P584" s="20"/>
      <c r="Q584" s="20"/>
      <c r="R584" s="21">
        <f t="shared" si="35"/>
        <v>10000</v>
      </c>
      <c r="S584" s="27">
        <v>10000</v>
      </c>
      <c r="T584" s="27"/>
      <c r="U584" s="27"/>
      <c r="V584" s="27"/>
      <c r="W584" s="22">
        <f t="shared" si="36"/>
        <v>10</v>
      </c>
      <c r="X584" s="27">
        <v>10</v>
      </c>
      <c r="Y584" s="26"/>
      <c r="Z584" s="26"/>
      <c r="AA584" s="40">
        <v>44913</v>
      </c>
      <c r="AB584" s="34">
        <v>44910</v>
      </c>
      <c r="AC584" s="34" t="s">
        <v>3214</v>
      </c>
      <c r="AD584" s="25" t="s">
        <v>8</v>
      </c>
      <c r="AE584" t="s">
        <v>3416</v>
      </c>
    </row>
    <row r="585" spans="1:31" ht="31.5" hidden="1" x14ac:dyDescent="0.25">
      <c r="A585" t="s">
        <v>3447</v>
      </c>
      <c r="B585" t="s">
        <v>2128</v>
      </c>
      <c r="C585" s="17">
        <f>+SUBTOTAL(3,$F$8:F585)</f>
        <v>45</v>
      </c>
      <c r="D585" s="24" t="s">
        <v>174</v>
      </c>
      <c r="E585" s="25" t="s">
        <v>185</v>
      </c>
      <c r="F585" s="52" t="s">
        <v>636</v>
      </c>
      <c r="G585" s="23" t="s">
        <v>292</v>
      </c>
      <c r="H585" s="19" t="str">
        <f t="shared" si="37"/>
        <v>"SXF BRICK FACTOR"МЧЖ Cавдо комплекисини ташкил қилиш</v>
      </c>
      <c r="I585" s="23"/>
      <c r="J585" s="25" t="s">
        <v>24</v>
      </c>
      <c r="K585" s="25" t="s">
        <v>155</v>
      </c>
      <c r="L585" s="18"/>
      <c r="M585" s="18"/>
      <c r="N585" s="20"/>
      <c r="O585" s="20"/>
      <c r="P585" s="20"/>
      <c r="Q585" s="20"/>
      <c r="R585" s="21">
        <f t="shared" si="35"/>
        <v>170000</v>
      </c>
      <c r="S585" s="27">
        <v>30000</v>
      </c>
      <c r="T585" s="27">
        <v>140000</v>
      </c>
      <c r="U585" s="27"/>
      <c r="V585" s="27"/>
      <c r="W585" s="22">
        <f t="shared" si="36"/>
        <v>100</v>
      </c>
      <c r="X585" s="27">
        <v>20</v>
      </c>
      <c r="Y585" s="26">
        <v>20</v>
      </c>
      <c r="Z585" s="26">
        <v>60</v>
      </c>
      <c r="AA585" s="40">
        <v>44913</v>
      </c>
      <c r="AB585" s="34">
        <v>44910</v>
      </c>
      <c r="AC585" s="34" t="s">
        <v>2286</v>
      </c>
      <c r="AD585" s="25" t="s">
        <v>554</v>
      </c>
      <c r="AE585" t="s">
        <v>3416</v>
      </c>
    </row>
    <row r="586" spans="1:31" ht="31.5" hidden="1" x14ac:dyDescent="0.25">
      <c r="A586" t="s">
        <v>3448</v>
      </c>
      <c r="B586" t="s">
        <v>2128</v>
      </c>
      <c r="C586" s="17">
        <f>+SUBTOTAL(3,$F$8:F586)</f>
        <v>45</v>
      </c>
      <c r="D586" s="24" t="s">
        <v>174</v>
      </c>
      <c r="E586" s="25" t="s">
        <v>185</v>
      </c>
      <c r="F586" s="52" t="s">
        <v>986</v>
      </c>
      <c r="G586" s="23" t="s">
        <v>280</v>
      </c>
      <c r="H586" s="19" t="str">
        <f t="shared" si="37"/>
        <v xml:space="preserve">"YOMATO"МЧЖ Бир марталик пласмасса идишлар </v>
      </c>
      <c r="I586" s="23"/>
      <c r="J586" s="25" t="s">
        <v>20</v>
      </c>
      <c r="K586" s="25" t="s">
        <v>552</v>
      </c>
      <c r="L586" s="18"/>
      <c r="M586" s="18"/>
      <c r="N586" s="20"/>
      <c r="O586" s="20"/>
      <c r="P586" s="20"/>
      <c r="Q586" s="20"/>
      <c r="R586" s="21">
        <f t="shared" si="35"/>
        <v>11000</v>
      </c>
      <c r="S586" s="27">
        <v>11000</v>
      </c>
      <c r="T586" s="27">
        <v>0</v>
      </c>
      <c r="U586" s="27">
        <v>0</v>
      </c>
      <c r="V586" s="27">
        <v>0</v>
      </c>
      <c r="W586" s="22">
        <f t="shared" si="36"/>
        <v>80</v>
      </c>
      <c r="X586" s="27">
        <v>80</v>
      </c>
      <c r="Y586" s="26">
        <v>0</v>
      </c>
      <c r="Z586" s="26">
        <v>0</v>
      </c>
      <c r="AA586" s="40">
        <v>44905</v>
      </c>
      <c r="AB586" s="34">
        <v>44905</v>
      </c>
      <c r="AC586" s="34" t="s">
        <v>2220</v>
      </c>
      <c r="AD586" s="25" t="s">
        <v>8</v>
      </c>
      <c r="AE586" t="s">
        <v>3416</v>
      </c>
    </row>
    <row r="587" spans="1:31" ht="47.25" hidden="1" x14ac:dyDescent="0.25">
      <c r="A587" t="s">
        <v>3622</v>
      </c>
      <c r="B587" t="s">
        <v>2128</v>
      </c>
      <c r="C587" s="17">
        <f>+SUBTOTAL(3,$F$8:F587)</f>
        <v>45</v>
      </c>
      <c r="D587" s="24" t="s">
        <v>174</v>
      </c>
      <c r="E587" s="25" t="s">
        <v>185</v>
      </c>
      <c r="F587" s="52" t="s">
        <v>1744</v>
      </c>
      <c r="G587" s="23" t="s">
        <v>1745</v>
      </c>
      <c r="H587" s="19" t="str">
        <f t="shared" si="37"/>
        <v xml:space="preserve"> "MODERN MALL PLAZA" МЧЖ Маиший хизмат кўрсатиш, савдо дўконлари, фитнс кулуб ташкил этиш</v>
      </c>
      <c r="I587" s="23"/>
      <c r="J587" s="25" t="s">
        <v>24</v>
      </c>
      <c r="K587" s="25" t="s">
        <v>560</v>
      </c>
      <c r="L587" s="18"/>
      <c r="M587" s="18"/>
      <c r="N587" s="20"/>
      <c r="O587" s="20"/>
      <c r="P587" s="20"/>
      <c r="Q587" s="20"/>
      <c r="R587" s="21">
        <f t="shared" si="35"/>
        <v>3800</v>
      </c>
      <c r="S587" s="27">
        <v>3800</v>
      </c>
      <c r="T587" s="27"/>
      <c r="U587" s="27"/>
      <c r="V587" s="27"/>
      <c r="W587" s="22">
        <f t="shared" si="36"/>
        <v>17</v>
      </c>
      <c r="X587" s="27">
        <v>10</v>
      </c>
      <c r="Y587" s="26">
        <v>7</v>
      </c>
      <c r="Z587" s="26"/>
      <c r="AA587" s="40">
        <v>44914</v>
      </c>
      <c r="AB587" s="34">
        <v>44914</v>
      </c>
      <c r="AC587" s="34" t="s">
        <v>2253</v>
      </c>
      <c r="AD587" s="25" t="s">
        <v>8</v>
      </c>
      <c r="AE587" t="s">
        <v>3417</v>
      </c>
    </row>
    <row r="588" spans="1:31" ht="31.5" hidden="1" x14ac:dyDescent="0.25">
      <c r="A588" t="s">
        <v>3623</v>
      </c>
      <c r="B588" t="s">
        <v>2128</v>
      </c>
      <c r="C588" s="17">
        <f>+SUBTOTAL(3,$F$8:F588)</f>
        <v>45</v>
      </c>
      <c r="D588" s="24" t="s">
        <v>174</v>
      </c>
      <c r="E588" s="25" t="s">
        <v>185</v>
      </c>
      <c r="F588" s="52" t="s">
        <v>1751</v>
      </c>
      <c r="G588" s="23" t="s">
        <v>1752</v>
      </c>
      <c r="H588" s="19" t="str">
        <f t="shared" si="37"/>
        <v>"ABDUHAKIM OMAD PARRANDA" фермер хўжалиги Паррандачилликни ривожлантириш</v>
      </c>
      <c r="I588" s="23"/>
      <c r="J588" s="25" t="s">
        <v>23</v>
      </c>
      <c r="K588" s="25" t="s">
        <v>83</v>
      </c>
      <c r="L588" s="18"/>
      <c r="M588" s="18"/>
      <c r="N588" s="20"/>
      <c r="O588" s="20"/>
      <c r="P588" s="20"/>
      <c r="Q588" s="20"/>
      <c r="R588" s="21">
        <f t="shared" si="35"/>
        <v>1600</v>
      </c>
      <c r="S588" s="27">
        <v>1600</v>
      </c>
      <c r="T588" s="27"/>
      <c r="U588" s="27"/>
      <c r="V588" s="27"/>
      <c r="W588" s="22">
        <f t="shared" si="36"/>
        <v>5</v>
      </c>
      <c r="X588" s="27">
        <v>5</v>
      </c>
      <c r="Y588" s="26"/>
      <c r="Z588" s="26"/>
      <c r="AA588" s="40">
        <v>44914</v>
      </c>
      <c r="AB588" s="34">
        <v>44914</v>
      </c>
      <c r="AC588" s="34" t="s">
        <v>2251</v>
      </c>
      <c r="AD588" s="25" t="s">
        <v>8</v>
      </c>
      <c r="AE588" t="s">
        <v>3417</v>
      </c>
    </row>
    <row r="589" spans="1:31" ht="31.5" hidden="1" x14ac:dyDescent="0.25">
      <c r="A589" t="s">
        <v>3624</v>
      </c>
      <c r="B589" t="s">
        <v>2128</v>
      </c>
      <c r="C589" s="17">
        <f>+SUBTOTAL(3,$F$8:F589)</f>
        <v>45</v>
      </c>
      <c r="D589" s="24" t="s">
        <v>174</v>
      </c>
      <c r="E589" s="25" t="s">
        <v>185</v>
      </c>
      <c r="F589" s="52" t="s">
        <v>1803</v>
      </c>
      <c r="G589" s="23" t="s">
        <v>142</v>
      </c>
      <c r="H589" s="19" t="str">
        <f t="shared" si="37"/>
        <v>"INTEGRITY TRADE GROUP"МЧЖ Иссиқхона ташкил этиш (лимончилик)</v>
      </c>
      <c r="I589" s="23"/>
      <c r="J589" s="25" t="s">
        <v>23</v>
      </c>
      <c r="K589" s="25" t="s">
        <v>38</v>
      </c>
      <c r="L589" s="18"/>
      <c r="M589" s="18"/>
      <c r="N589" s="20"/>
      <c r="O589" s="20"/>
      <c r="P589" s="20"/>
      <c r="Q589" s="20"/>
      <c r="R589" s="21">
        <f t="shared" si="35"/>
        <v>13000</v>
      </c>
      <c r="S589" s="27">
        <v>3000</v>
      </c>
      <c r="T589" s="27">
        <v>10000</v>
      </c>
      <c r="U589" s="27"/>
      <c r="V589" s="27"/>
      <c r="W589" s="22">
        <f t="shared" si="36"/>
        <v>31</v>
      </c>
      <c r="X589" s="27">
        <v>15</v>
      </c>
      <c r="Y589" s="26">
        <v>16</v>
      </c>
      <c r="Z589" s="26"/>
      <c r="AA589" s="40">
        <v>44914</v>
      </c>
      <c r="AB589" s="34">
        <v>44914</v>
      </c>
      <c r="AC589" s="34" t="s">
        <v>2135</v>
      </c>
      <c r="AD589" s="25" t="s">
        <v>91</v>
      </c>
      <c r="AE589" t="s">
        <v>3417</v>
      </c>
    </row>
    <row r="590" spans="1:31" ht="31.5" hidden="1" x14ac:dyDescent="0.25">
      <c r="A590" t="s">
        <v>3625</v>
      </c>
      <c r="B590" t="s">
        <v>2128</v>
      </c>
      <c r="C590" s="17">
        <f>+SUBTOTAL(3,$F$8:F590)</f>
        <v>45</v>
      </c>
      <c r="D590" s="24" t="s">
        <v>174</v>
      </c>
      <c r="E590" s="25" t="s">
        <v>185</v>
      </c>
      <c r="F590" s="52" t="s">
        <v>1805</v>
      </c>
      <c r="G590" s="23" t="s">
        <v>1806</v>
      </c>
      <c r="H590" s="19" t="str">
        <f t="shared" si="37"/>
        <v>"JEANS TEXTILE" МЧЖ Жинси матоси ишлаб чиқариш такомилаштириш</v>
      </c>
      <c r="I590" s="23"/>
      <c r="J590" s="25" t="s">
        <v>20</v>
      </c>
      <c r="K590" s="25" t="s">
        <v>40</v>
      </c>
      <c r="L590" s="18"/>
      <c r="M590" s="18"/>
      <c r="N590" s="20"/>
      <c r="O590" s="20"/>
      <c r="P590" s="20"/>
      <c r="Q590" s="20"/>
      <c r="R590" s="21">
        <f t="shared" si="35"/>
        <v>20000</v>
      </c>
      <c r="S590" s="27">
        <v>20000</v>
      </c>
      <c r="T590" s="27"/>
      <c r="U590" s="27"/>
      <c r="V590" s="27"/>
      <c r="W590" s="22">
        <f t="shared" si="36"/>
        <v>170</v>
      </c>
      <c r="X590" s="27">
        <v>170</v>
      </c>
      <c r="Y590" s="26"/>
      <c r="Z590" s="26"/>
      <c r="AA590" s="40">
        <v>44914</v>
      </c>
      <c r="AB590" s="34">
        <v>44914</v>
      </c>
      <c r="AC590" s="34" t="s">
        <v>2274</v>
      </c>
      <c r="AD590" s="25" t="s">
        <v>8</v>
      </c>
      <c r="AE590" t="s">
        <v>3417</v>
      </c>
    </row>
    <row r="591" spans="1:31" ht="47.25" hidden="1" x14ac:dyDescent="0.25">
      <c r="A591" t="s">
        <v>3626</v>
      </c>
      <c r="B591" t="s">
        <v>2128</v>
      </c>
      <c r="C591" s="17">
        <f>+SUBTOTAL(3,$F$8:F591)</f>
        <v>45</v>
      </c>
      <c r="D591" s="24" t="s">
        <v>174</v>
      </c>
      <c r="E591" s="25" t="s">
        <v>185</v>
      </c>
      <c r="F591" s="52" t="s">
        <v>2085</v>
      </c>
      <c r="G591" s="23" t="s">
        <v>2076</v>
      </c>
      <c r="H591" s="19" t="str">
        <f t="shared" si="37"/>
        <v>"MASHHURBEK NAZARBEK BAXT" оилавий корхонаси Маиший хизмат кўрсатиш ва умумий овқатланиш марказини ташкил этиш</v>
      </c>
      <c r="I591" s="23"/>
      <c r="J591" s="25" t="s">
        <v>24</v>
      </c>
      <c r="K591" s="25" t="s">
        <v>531</v>
      </c>
      <c r="L591" s="18"/>
      <c r="M591" s="18"/>
      <c r="N591" s="20"/>
      <c r="O591" s="20"/>
      <c r="P591" s="20"/>
      <c r="Q591" s="20"/>
      <c r="R591" s="21">
        <f t="shared" si="35"/>
        <v>500</v>
      </c>
      <c r="S591" s="27">
        <v>500</v>
      </c>
      <c r="T591" s="27"/>
      <c r="U591" s="27"/>
      <c r="V591" s="27"/>
      <c r="W591" s="22">
        <f t="shared" si="36"/>
        <v>4</v>
      </c>
      <c r="X591" s="27">
        <v>4</v>
      </c>
      <c r="Y591" s="26"/>
      <c r="Z591" s="26"/>
      <c r="AA591" s="40">
        <v>44914</v>
      </c>
      <c r="AB591" s="34">
        <v>44914</v>
      </c>
      <c r="AC591" s="34" t="s">
        <v>2254</v>
      </c>
      <c r="AD591" s="25" t="s">
        <v>8</v>
      </c>
      <c r="AE591" t="s">
        <v>3417</v>
      </c>
    </row>
    <row r="592" spans="1:31" ht="31.5" hidden="1" x14ac:dyDescent="0.25">
      <c r="A592" t="s">
        <v>3627</v>
      </c>
      <c r="B592" t="s">
        <v>2128</v>
      </c>
      <c r="C592" s="17">
        <f>+SUBTOTAL(3,$F$8:F592)</f>
        <v>45</v>
      </c>
      <c r="D592" s="24" t="s">
        <v>174</v>
      </c>
      <c r="E592" s="25" t="s">
        <v>185</v>
      </c>
      <c r="F592" s="52" t="s">
        <v>1770</v>
      </c>
      <c r="G592" s="23" t="s">
        <v>1771</v>
      </c>
      <c r="H592" s="19" t="str">
        <f t="shared" si="37"/>
        <v>"BUNYOD" хусусий корхонаси Палетилин пакетлари ишлаб чиқаришни ташкил этиш</v>
      </c>
      <c r="I592" s="23"/>
      <c r="J592" s="25" t="s">
        <v>20</v>
      </c>
      <c r="K592" s="25" t="s">
        <v>551</v>
      </c>
      <c r="L592" s="18"/>
      <c r="M592" s="18"/>
      <c r="N592" s="20"/>
      <c r="O592" s="20"/>
      <c r="P592" s="20"/>
      <c r="Q592" s="20"/>
      <c r="R592" s="21">
        <f t="shared" si="35"/>
        <v>2000</v>
      </c>
      <c r="S592" s="27">
        <v>2000</v>
      </c>
      <c r="T592" s="27"/>
      <c r="U592" s="27"/>
      <c r="V592" s="27"/>
      <c r="W592" s="22">
        <f t="shared" si="36"/>
        <v>30</v>
      </c>
      <c r="X592" s="27">
        <v>30</v>
      </c>
      <c r="Y592" s="26"/>
      <c r="Z592" s="26"/>
      <c r="AA592" s="40">
        <v>44917</v>
      </c>
      <c r="AB592" s="34">
        <v>44915</v>
      </c>
      <c r="AC592" s="34" t="s">
        <v>2132</v>
      </c>
      <c r="AD592" s="25" t="s">
        <v>8</v>
      </c>
      <c r="AE592" t="s">
        <v>3417</v>
      </c>
    </row>
    <row r="593" spans="1:31" ht="31.5" hidden="1" x14ac:dyDescent="0.25">
      <c r="A593" t="s">
        <v>3628</v>
      </c>
      <c r="B593" t="s">
        <v>2128</v>
      </c>
      <c r="C593" s="17">
        <f>+SUBTOTAL(3,$F$8:F593)</f>
        <v>45</v>
      </c>
      <c r="D593" s="24" t="s">
        <v>174</v>
      </c>
      <c r="E593" s="25" t="s">
        <v>185</v>
      </c>
      <c r="F593" s="52" t="s">
        <v>1848</v>
      </c>
      <c r="G593" s="23" t="s">
        <v>42</v>
      </c>
      <c r="H593" s="19" t="str">
        <f t="shared" si="37"/>
        <v>"OZODDARXON NIYOZ CHORVALARI'' МЧЖ Чорвачиликни ривожлантириш</v>
      </c>
      <c r="I593" s="23"/>
      <c r="J593" s="25" t="s">
        <v>23</v>
      </c>
      <c r="K593" s="25" t="s">
        <v>42</v>
      </c>
      <c r="L593" s="18"/>
      <c r="M593" s="18"/>
      <c r="N593" s="20"/>
      <c r="O593" s="20"/>
      <c r="P593" s="20"/>
      <c r="Q593" s="20"/>
      <c r="R593" s="21">
        <f t="shared" ref="R593:R656" si="38">+S593+T593+U593*11.321+V593*11.321</f>
        <v>700</v>
      </c>
      <c r="S593" s="27">
        <v>700</v>
      </c>
      <c r="T593" s="27"/>
      <c r="U593" s="27"/>
      <c r="V593" s="27"/>
      <c r="W593" s="22">
        <f t="shared" si="36"/>
        <v>2</v>
      </c>
      <c r="X593" s="27">
        <v>2</v>
      </c>
      <c r="Y593" s="26"/>
      <c r="Z593" s="26"/>
      <c r="AA593" s="40">
        <v>44915</v>
      </c>
      <c r="AB593" s="34">
        <v>44914</v>
      </c>
      <c r="AC593" s="34" t="s">
        <v>2199</v>
      </c>
      <c r="AD593" s="25" t="s">
        <v>8</v>
      </c>
      <c r="AE593" t="s">
        <v>3417</v>
      </c>
    </row>
    <row r="594" spans="1:31" ht="47.25" hidden="1" x14ac:dyDescent="0.25">
      <c r="A594" t="s">
        <v>3629</v>
      </c>
      <c r="B594" t="s">
        <v>2128</v>
      </c>
      <c r="C594" s="17">
        <f>+SUBTOTAL(3,$F$8:F594)</f>
        <v>45</v>
      </c>
      <c r="D594" s="24" t="s">
        <v>174</v>
      </c>
      <c r="E594" s="25" t="s">
        <v>185</v>
      </c>
      <c r="F594" s="52" t="s">
        <v>1876</v>
      </c>
      <c r="G594" s="23" t="s">
        <v>1877</v>
      </c>
      <c r="H594" s="19" t="str">
        <f t="shared" si="37"/>
        <v>"Samarkand Motrid Dry Fruit"МЧЖ Қишлоқ хўжалиги махсулотларини саралаб экспортга йўналтиришни ташкил этиш</v>
      </c>
      <c r="I594" s="23"/>
      <c r="J594" s="25" t="s">
        <v>20</v>
      </c>
      <c r="K594" s="25" t="s">
        <v>544</v>
      </c>
      <c r="L594" s="18"/>
      <c r="M594" s="18"/>
      <c r="N594" s="20"/>
      <c r="O594" s="20"/>
      <c r="P594" s="20"/>
      <c r="Q594" s="20"/>
      <c r="R594" s="21">
        <f t="shared" si="38"/>
        <v>8000</v>
      </c>
      <c r="S594" s="27">
        <v>8000</v>
      </c>
      <c r="T594" s="27"/>
      <c r="U594" s="27"/>
      <c r="V594" s="27"/>
      <c r="W594" s="22">
        <f t="shared" si="36"/>
        <v>30</v>
      </c>
      <c r="X594" s="27">
        <v>10</v>
      </c>
      <c r="Y594" s="26">
        <v>20</v>
      </c>
      <c r="Z594" s="26"/>
      <c r="AA594" s="40">
        <v>44917</v>
      </c>
      <c r="AB594" s="34">
        <v>44915</v>
      </c>
      <c r="AC594" s="34" t="s">
        <v>2133</v>
      </c>
      <c r="AD594" s="25" t="s">
        <v>8</v>
      </c>
      <c r="AE594" t="s">
        <v>3417</v>
      </c>
    </row>
    <row r="595" spans="1:31" ht="47.25" hidden="1" x14ac:dyDescent="0.25">
      <c r="A595" t="s">
        <v>3630</v>
      </c>
      <c r="B595" t="s">
        <v>2128</v>
      </c>
      <c r="C595" s="17">
        <f>+SUBTOTAL(3,$F$8:F595)</f>
        <v>45</v>
      </c>
      <c r="D595" s="24" t="s">
        <v>174</v>
      </c>
      <c r="E595" s="25" t="s">
        <v>185</v>
      </c>
      <c r="F595" s="52" t="s">
        <v>2010</v>
      </c>
      <c r="G595" s="23" t="s">
        <v>2011</v>
      </c>
      <c r="H595" s="19" t="str">
        <f t="shared" si="37"/>
        <v>Ташаббускор Абдужамилов Жамшид Ўқув марказ ҳамда умумий овқатланиш шаҳобчасини ташкил этиш</v>
      </c>
      <c r="I595" s="23"/>
      <c r="J595" s="25" t="s">
        <v>24</v>
      </c>
      <c r="K595" s="25" t="s">
        <v>531</v>
      </c>
      <c r="L595" s="18"/>
      <c r="M595" s="18"/>
      <c r="N595" s="20"/>
      <c r="O595" s="20"/>
      <c r="P595" s="20"/>
      <c r="Q595" s="20"/>
      <c r="R595" s="21">
        <f t="shared" si="38"/>
        <v>500</v>
      </c>
      <c r="S595" s="27">
        <v>500</v>
      </c>
      <c r="T595" s="27"/>
      <c r="U595" s="27"/>
      <c r="V595" s="27"/>
      <c r="W595" s="22">
        <f t="shared" si="36"/>
        <v>8</v>
      </c>
      <c r="X595" s="27">
        <v>8</v>
      </c>
      <c r="Y595" s="26"/>
      <c r="Z595" s="26"/>
      <c r="AA595" s="40">
        <v>44917</v>
      </c>
      <c r="AB595" s="34">
        <v>44915</v>
      </c>
      <c r="AC595" s="34" t="s">
        <v>2131</v>
      </c>
      <c r="AD595" s="25" t="s">
        <v>8</v>
      </c>
      <c r="AE595" t="s">
        <v>3417</v>
      </c>
    </row>
    <row r="596" spans="1:31" ht="31.5" hidden="1" x14ac:dyDescent="0.25">
      <c r="A596" t="s">
        <v>3631</v>
      </c>
      <c r="B596" t="s">
        <v>2128</v>
      </c>
      <c r="C596" s="17">
        <f>+SUBTOTAL(3,$F$8:F596)</f>
        <v>45</v>
      </c>
      <c r="D596" s="24" t="s">
        <v>174</v>
      </c>
      <c r="E596" s="25" t="s">
        <v>185</v>
      </c>
      <c r="F596" s="52" t="s">
        <v>2014</v>
      </c>
      <c r="G596" s="23" t="s">
        <v>108</v>
      </c>
      <c r="H596" s="19" t="str">
        <f t="shared" si="37"/>
        <v>Ташаббускор Бердиқулов Сирожиддин Автомактаб ташкил этиш</v>
      </c>
      <c r="I596" s="23"/>
      <c r="J596" s="25" t="s">
        <v>24</v>
      </c>
      <c r="K596" s="25" t="s">
        <v>529</v>
      </c>
      <c r="L596" s="18"/>
      <c r="M596" s="18"/>
      <c r="N596" s="20"/>
      <c r="O596" s="20"/>
      <c r="P596" s="20"/>
      <c r="Q596" s="20"/>
      <c r="R596" s="21">
        <f t="shared" si="38"/>
        <v>2000</v>
      </c>
      <c r="S596" s="27">
        <v>2000</v>
      </c>
      <c r="T596" s="27"/>
      <c r="U596" s="27"/>
      <c r="V596" s="27"/>
      <c r="W596" s="22">
        <f t="shared" si="36"/>
        <v>10</v>
      </c>
      <c r="X596" s="27">
        <v>5</v>
      </c>
      <c r="Y596" s="26">
        <v>5</v>
      </c>
      <c r="Z596" s="26"/>
      <c r="AA596" s="40">
        <v>44915</v>
      </c>
      <c r="AB596" s="34">
        <v>44914</v>
      </c>
      <c r="AC596" s="34" t="s">
        <v>2252</v>
      </c>
      <c r="AD596" s="25" t="s">
        <v>8</v>
      </c>
      <c r="AE596" t="s">
        <v>3417</v>
      </c>
    </row>
    <row r="597" spans="1:31" ht="31.5" hidden="1" x14ac:dyDescent="0.25">
      <c r="A597" t="s">
        <v>3632</v>
      </c>
      <c r="B597" t="s">
        <v>2128</v>
      </c>
      <c r="C597" s="17">
        <f>+SUBTOTAL(3,$F$8:F597)</f>
        <v>45</v>
      </c>
      <c r="D597" s="24" t="s">
        <v>174</v>
      </c>
      <c r="E597" s="25" t="s">
        <v>185</v>
      </c>
      <c r="F597" s="52" t="s">
        <v>2041</v>
      </c>
      <c r="G597" s="23" t="s">
        <v>2042</v>
      </c>
      <c r="H597" s="19" t="str">
        <f t="shared" si="37"/>
        <v>"SAMANDAR" хусусий корхонаси Сиқилган газ қўйиш шахобчаси ташкил этиш</v>
      </c>
      <c r="I597" s="23"/>
      <c r="J597" s="25" t="s">
        <v>24</v>
      </c>
      <c r="K597" s="25" t="s">
        <v>560</v>
      </c>
      <c r="L597" s="18"/>
      <c r="M597" s="18"/>
      <c r="N597" s="20"/>
      <c r="O597" s="20"/>
      <c r="P597" s="20"/>
      <c r="Q597" s="20"/>
      <c r="R597" s="21">
        <f t="shared" si="38"/>
        <v>7000</v>
      </c>
      <c r="S597" s="27">
        <v>7000</v>
      </c>
      <c r="T597" s="27"/>
      <c r="U597" s="27"/>
      <c r="V597" s="27"/>
      <c r="W597" s="22">
        <f t="shared" si="36"/>
        <v>30</v>
      </c>
      <c r="X597" s="27">
        <v>25</v>
      </c>
      <c r="Y597" s="26">
        <v>5</v>
      </c>
      <c r="Z597" s="26"/>
      <c r="AA597" s="40">
        <v>44917</v>
      </c>
      <c r="AB597" s="34">
        <v>44915</v>
      </c>
      <c r="AC597" s="34" t="s">
        <v>3219</v>
      </c>
      <c r="AD597" s="25" t="s">
        <v>8</v>
      </c>
      <c r="AE597" t="s">
        <v>3417</v>
      </c>
    </row>
    <row r="598" spans="1:31" ht="47.25" hidden="1" x14ac:dyDescent="0.25">
      <c r="A598" t="s">
        <v>3633</v>
      </c>
      <c r="B598" t="s">
        <v>2128</v>
      </c>
      <c r="C598" s="17">
        <f>+SUBTOTAL(3,$F$8:F598)</f>
        <v>45</v>
      </c>
      <c r="D598" s="24" t="s">
        <v>174</v>
      </c>
      <c r="E598" s="25" t="s">
        <v>185</v>
      </c>
      <c r="F598" s="52" t="s">
        <v>2075</v>
      </c>
      <c r="G598" s="23" t="s">
        <v>2076</v>
      </c>
      <c r="H598" s="19" t="str">
        <f t="shared" si="37"/>
        <v>"FISTIVALNURBEK" хусусий корхонаси Маиший хизмат кўрсатиш ва умумий овқатланиш марказини ташкил этиш</v>
      </c>
      <c r="I598" s="23"/>
      <c r="J598" s="25" t="s">
        <v>24</v>
      </c>
      <c r="K598" s="25" t="s">
        <v>531</v>
      </c>
      <c r="L598" s="18"/>
      <c r="M598" s="18"/>
      <c r="N598" s="20"/>
      <c r="O598" s="20"/>
      <c r="P598" s="20"/>
      <c r="Q598" s="20"/>
      <c r="R598" s="21">
        <f t="shared" si="38"/>
        <v>1000</v>
      </c>
      <c r="S598" s="27">
        <v>1000</v>
      </c>
      <c r="T598" s="27"/>
      <c r="U598" s="27"/>
      <c r="V598" s="27"/>
      <c r="W598" s="22">
        <f t="shared" ref="W598:W661" si="39">+X598+Y598+Z598</f>
        <v>12</v>
      </c>
      <c r="X598" s="27">
        <v>12</v>
      </c>
      <c r="Y598" s="26"/>
      <c r="Z598" s="26"/>
      <c r="AA598" s="40">
        <v>44915</v>
      </c>
      <c r="AB598" s="34">
        <v>44914</v>
      </c>
      <c r="AC598" s="34" t="s">
        <v>2301</v>
      </c>
      <c r="AD598" s="25" t="s">
        <v>8</v>
      </c>
      <c r="AE598" t="s">
        <v>3417</v>
      </c>
    </row>
    <row r="599" spans="1:31" ht="47.25" hidden="1" x14ac:dyDescent="0.25">
      <c r="A599" t="s">
        <v>3634</v>
      </c>
      <c r="B599" t="s">
        <v>2128</v>
      </c>
      <c r="C599" s="17">
        <f>+SUBTOTAL(3,$F$8:F599)</f>
        <v>45</v>
      </c>
      <c r="D599" s="24" t="s">
        <v>174</v>
      </c>
      <c r="E599" s="25" t="s">
        <v>185</v>
      </c>
      <c r="F599" s="52" t="s">
        <v>2077</v>
      </c>
      <c r="G599" s="23" t="s">
        <v>2078</v>
      </c>
      <c r="H599" s="19" t="str">
        <f t="shared" si="37"/>
        <v>"SAYFULLO OTA AVTOSERVIS" МЧЖ Автомабиларга техник хизмат кўрсатишни ташкил этиш</v>
      </c>
      <c r="I599" s="23"/>
      <c r="J599" s="25" t="s">
        <v>24</v>
      </c>
      <c r="K599" s="25" t="s">
        <v>155</v>
      </c>
      <c r="L599" s="18"/>
      <c r="M599" s="18"/>
      <c r="N599" s="20"/>
      <c r="O599" s="20"/>
      <c r="P599" s="20"/>
      <c r="Q599" s="20"/>
      <c r="R599" s="21">
        <f t="shared" si="38"/>
        <v>400</v>
      </c>
      <c r="S599" s="27">
        <v>371</v>
      </c>
      <c r="T599" s="27">
        <v>29</v>
      </c>
      <c r="U599" s="27"/>
      <c r="V599" s="27"/>
      <c r="W599" s="22">
        <f t="shared" si="39"/>
        <v>4</v>
      </c>
      <c r="X599" s="27">
        <v>4</v>
      </c>
      <c r="Y599" s="26"/>
      <c r="Z599" s="26"/>
      <c r="AA599" s="40">
        <v>44915</v>
      </c>
      <c r="AB599" s="34">
        <v>44914</v>
      </c>
      <c r="AC599" s="34" t="s">
        <v>2302</v>
      </c>
      <c r="AD599" s="25" t="s">
        <v>26</v>
      </c>
      <c r="AE599" t="s">
        <v>3417</v>
      </c>
    </row>
    <row r="600" spans="1:31" ht="47.25" hidden="1" x14ac:dyDescent="0.25">
      <c r="A600" t="s">
        <v>3635</v>
      </c>
      <c r="B600" t="s">
        <v>2128</v>
      </c>
      <c r="C600" s="17">
        <f>+SUBTOTAL(3,$F$8:F600)</f>
        <v>45</v>
      </c>
      <c r="D600" s="24" t="s">
        <v>174</v>
      </c>
      <c r="E600" s="25" t="s">
        <v>185</v>
      </c>
      <c r="F600" s="52" t="s">
        <v>2079</v>
      </c>
      <c r="G600" s="23" t="s">
        <v>2080</v>
      </c>
      <c r="H600" s="19" t="str">
        <f t="shared" si="37"/>
        <v>"MOHITOBON IMRON HOFIZXON" МЧЖ Хизмат кўрсатиш қурилиш матералари савдосини ташкил этиш</v>
      </c>
      <c r="I600" s="23"/>
      <c r="J600" s="25" t="s">
        <v>24</v>
      </c>
      <c r="K600" s="25" t="s">
        <v>155</v>
      </c>
      <c r="L600" s="18"/>
      <c r="M600" s="18"/>
      <c r="N600" s="20"/>
      <c r="O600" s="20"/>
      <c r="P600" s="20"/>
      <c r="Q600" s="20"/>
      <c r="R600" s="21">
        <f t="shared" si="38"/>
        <v>2000</v>
      </c>
      <c r="S600" s="27">
        <v>2000</v>
      </c>
      <c r="T600" s="27"/>
      <c r="U600" s="27"/>
      <c r="V600" s="27"/>
      <c r="W600" s="22">
        <f t="shared" si="39"/>
        <v>6</v>
      </c>
      <c r="X600" s="27">
        <v>6</v>
      </c>
      <c r="Y600" s="26"/>
      <c r="Z600" s="26"/>
      <c r="AA600" s="40">
        <v>44915</v>
      </c>
      <c r="AB600" s="34">
        <v>44914</v>
      </c>
      <c r="AC600" s="34" t="s">
        <v>2302</v>
      </c>
      <c r="AD600" s="25" t="s">
        <v>8</v>
      </c>
      <c r="AE600" t="s">
        <v>3417</v>
      </c>
    </row>
    <row r="601" spans="1:31" ht="47.25" hidden="1" x14ac:dyDescent="0.25">
      <c r="A601" t="s">
        <v>3636</v>
      </c>
      <c r="B601" t="s">
        <v>2128</v>
      </c>
      <c r="C601" s="17">
        <f>+SUBTOTAL(3,$F$8:F601)</f>
        <v>45</v>
      </c>
      <c r="D601" s="24" t="s">
        <v>174</v>
      </c>
      <c r="E601" s="25" t="s">
        <v>185</v>
      </c>
      <c r="F601" s="52" t="s">
        <v>2081</v>
      </c>
      <c r="G601" s="23" t="s">
        <v>2082</v>
      </c>
      <c r="H601" s="19" t="str">
        <f t="shared" si="37"/>
        <v>"GOLD MEDICAL CLINIC" МЧЖ Тиббиий диагностика маркази(стоматология)ни ташкил этиш</v>
      </c>
      <c r="I601" s="23"/>
      <c r="J601" s="25" t="s">
        <v>24</v>
      </c>
      <c r="K601" s="25" t="s">
        <v>116</v>
      </c>
      <c r="L601" s="18"/>
      <c r="M601" s="18"/>
      <c r="N601" s="20"/>
      <c r="O601" s="20"/>
      <c r="P601" s="20"/>
      <c r="Q601" s="20"/>
      <c r="R601" s="21">
        <f t="shared" si="38"/>
        <v>2800</v>
      </c>
      <c r="S601" s="27">
        <v>2000</v>
      </c>
      <c r="T601" s="27">
        <v>800</v>
      </c>
      <c r="U601" s="27"/>
      <c r="V601" s="27"/>
      <c r="W601" s="22">
        <f t="shared" si="39"/>
        <v>12</v>
      </c>
      <c r="X601" s="27">
        <v>12</v>
      </c>
      <c r="Y601" s="26"/>
      <c r="Z601" s="26"/>
      <c r="AA601" s="40">
        <v>44915</v>
      </c>
      <c r="AB601" s="34">
        <v>44914</v>
      </c>
      <c r="AC601" s="34" t="s">
        <v>2200</v>
      </c>
      <c r="AD601" s="25" t="s">
        <v>26</v>
      </c>
      <c r="AE601" t="s">
        <v>3417</v>
      </c>
    </row>
    <row r="602" spans="1:31" ht="31.5" hidden="1" x14ac:dyDescent="0.25">
      <c r="A602" t="s">
        <v>3637</v>
      </c>
      <c r="B602" t="s">
        <v>2128</v>
      </c>
      <c r="C602" s="17">
        <f>+SUBTOTAL(3,$F$8:F602)</f>
        <v>45</v>
      </c>
      <c r="D602" s="24" t="s">
        <v>174</v>
      </c>
      <c r="E602" s="25" t="s">
        <v>185</v>
      </c>
      <c r="F602" s="52" t="s">
        <v>2083</v>
      </c>
      <c r="G602" s="23" t="s">
        <v>2084</v>
      </c>
      <c r="H602" s="19" t="str">
        <f t="shared" si="37"/>
        <v>"OQDARYO IBN SINO" хусусий корхонаси Тибииёт маркази ташкил этиш</v>
      </c>
      <c r="I602" s="23"/>
      <c r="J602" s="25" t="s">
        <v>24</v>
      </c>
      <c r="K602" s="25" t="s">
        <v>116</v>
      </c>
      <c r="L602" s="18"/>
      <c r="M602" s="18"/>
      <c r="N602" s="20"/>
      <c r="O602" s="20"/>
      <c r="P602" s="20"/>
      <c r="Q602" s="20"/>
      <c r="R602" s="21">
        <f t="shared" si="38"/>
        <v>2200</v>
      </c>
      <c r="S602" s="27">
        <v>2200</v>
      </c>
      <c r="T602" s="27"/>
      <c r="U602" s="27"/>
      <c r="V602" s="27"/>
      <c r="W602" s="22">
        <f t="shared" si="39"/>
        <v>10</v>
      </c>
      <c r="X602" s="27">
        <v>10</v>
      </c>
      <c r="Y602" s="26"/>
      <c r="Z602" s="26"/>
      <c r="AA602" s="40">
        <v>44915</v>
      </c>
      <c r="AB602" s="34">
        <v>44914</v>
      </c>
      <c r="AC602" s="34" t="s">
        <v>2134</v>
      </c>
      <c r="AD602" s="25" t="s">
        <v>8</v>
      </c>
      <c r="AE602" t="s">
        <v>3417</v>
      </c>
    </row>
    <row r="603" spans="1:31" ht="47.25" hidden="1" x14ac:dyDescent="0.25">
      <c r="A603" t="s">
        <v>3638</v>
      </c>
      <c r="B603" t="s">
        <v>2128</v>
      </c>
      <c r="C603" s="17">
        <f>+SUBTOTAL(3,$F$8:F603)</f>
        <v>45</v>
      </c>
      <c r="D603" s="24" t="s">
        <v>174</v>
      </c>
      <c r="E603" s="25" t="s">
        <v>185</v>
      </c>
      <c r="F603" s="52" t="s">
        <v>2086</v>
      </c>
      <c r="G603" s="23" t="s">
        <v>2087</v>
      </c>
      <c r="H603" s="19" t="str">
        <f t="shared" si="37"/>
        <v>"OQDARYO OBOD METALL SERVIS" МЧЖ Қурилиш материаллари савдоси ҳамда металга ишлов беришни ташкил этиш</v>
      </c>
      <c r="I603" s="23"/>
      <c r="J603" s="25" t="s">
        <v>24</v>
      </c>
      <c r="K603" s="25" t="s">
        <v>155</v>
      </c>
      <c r="L603" s="18"/>
      <c r="M603" s="18"/>
      <c r="N603" s="20"/>
      <c r="O603" s="20"/>
      <c r="P603" s="20"/>
      <c r="Q603" s="20"/>
      <c r="R603" s="21">
        <f t="shared" si="38"/>
        <v>4000</v>
      </c>
      <c r="S603" s="27">
        <v>4000</v>
      </c>
      <c r="T603" s="27"/>
      <c r="U603" s="27"/>
      <c r="V603" s="27"/>
      <c r="W603" s="22">
        <f t="shared" si="39"/>
        <v>6</v>
      </c>
      <c r="X603" s="27">
        <v>6</v>
      </c>
      <c r="Y603" s="26"/>
      <c r="Z603" s="26"/>
      <c r="AA603" s="40">
        <v>44919</v>
      </c>
      <c r="AB603" s="34">
        <v>44919</v>
      </c>
      <c r="AC603" s="34" t="s">
        <v>2294</v>
      </c>
      <c r="AD603" s="25" t="s">
        <v>8</v>
      </c>
      <c r="AE603" t="s">
        <v>3417</v>
      </c>
    </row>
    <row r="604" spans="1:31" ht="31.5" hidden="1" x14ac:dyDescent="0.25">
      <c r="A604" t="s">
        <v>2626</v>
      </c>
      <c r="B604" t="s">
        <v>2128</v>
      </c>
      <c r="C604" s="17">
        <f>+SUBTOTAL(3,$F$8:F604)</f>
        <v>45</v>
      </c>
      <c r="D604" s="24" t="s">
        <v>174</v>
      </c>
      <c r="E604" s="25" t="s">
        <v>186</v>
      </c>
      <c r="F604" s="52" t="s">
        <v>815</v>
      </c>
      <c r="G604" s="23" t="s">
        <v>45</v>
      </c>
      <c r="H604" s="19" t="str">
        <f t="shared" si="37"/>
        <v>"XERITAJ BIZNES"ОК  Паррандачиликни ташкил этиш</v>
      </c>
      <c r="I604" s="23"/>
      <c r="J604" s="25" t="s">
        <v>23</v>
      </c>
      <c r="K604" s="25" t="s">
        <v>83</v>
      </c>
      <c r="L604" s="18"/>
      <c r="M604" s="18"/>
      <c r="N604" s="20"/>
      <c r="O604" s="20"/>
      <c r="P604" s="20"/>
      <c r="Q604" s="20"/>
      <c r="R604" s="21">
        <f t="shared" si="38"/>
        <v>745</v>
      </c>
      <c r="S604" s="27">
        <v>500</v>
      </c>
      <c r="T604" s="27">
        <v>245</v>
      </c>
      <c r="U604" s="27">
        <v>0</v>
      </c>
      <c r="V604" s="27">
        <v>0</v>
      </c>
      <c r="W604" s="22">
        <f t="shared" si="39"/>
        <v>2</v>
      </c>
      <c r="X604" s="27">
        <v>2</v>
      </c>
      <c r="Y604" s="26"/>
      <c r="Z604" s="26"/>
      <c r="AA604" s="40">
        <v>44785</v>
      </c>
      <c r="AB604" s="34"/>
      <c r="AC604" s="34"/>
      <c r="AD604" s="25" t="s">
        <v>21</v>
      </c>
    </row>
    <row r="605" spans="1:31" ht="31.5" hidden="1" x14ac:dyDescent="0.25">
      <c r="A605" t="s">
        <v>2627</v>
      </c>
      <c r="B605" t="s">
        <v>2128</v>
      </c>
      <c r="C605" s="17">
        <f>+SUBTOTAL(3,$F$8:F605)</f>
        <v>45</v>
      </c>
      <c r="D605" s="24" t="s">
        <v>174</v>
      </c>
      <c r="E605" s="25" t="s">
        <v>186</v>
      </c>
      <c r="F605" s="52" t="s">
        <v>989</v>
      </c>
      <c r="G605" s="23" t="s">
        <v>300</v>
      </c>
      <c r="H605" s="19" t="str">
        <f t="shared" si="37"/>
        <v xml:space="preserve">"Олтин тупроқ инвест"МЧЖ Ўсимлик ёғи ишлаб чиқариш </v>
      </c>
      <c r="I605" s="23"/>
      <c r="J605" s="25" t="s">
        <v>20</v>
      </c>
      <c r="K605" s="25" t="s">
        <v>537</v>
      </c>
      <c r="L605" s="18"/>
      <c r="M605" s="18"/>
      <c r="N605" s="20"/>
      <c r="O605" s="20"/>
      <c r="P605" s="20"/>
      <c r="Q605" s="20"/>
      <c r="R605" s="21">
        <f t="shared" si="38"/>
        <v>7000</v>
      </c>
      <c r="S605" s="27">
        <v>5500</v>
      </c>
      <c r="T605" s="27">
        <v>1500</v>
      </c>
      <c r="U605" s="27">
        <v>0</v>
      </c>
      <c r="V605" s="27">
        <v>0</v>
      </c>
      <c r="W605" s="22">
        <f t="shared" si="39"/>
        <v>5</v>
      </c>
      <c r="X605" s="27">
        <v>5</v>
      </c>
      <c r="Y605" s="26"/>
      <c r="Z605" s="26"/>
      <c r="AA605" s="40">
        <v>44722</v>
      </c>
      <c r="AB605" s="34"/>
      <c r="AC605" s="34"/>
      <c r="AD605" s="25" t="s">
        <v>91</v>
      </c>
    </row>
    <row r="606" spans="1:31" ht="63" hidden="1" x14ac:dyDescent="0.25">
      <c r="A606" t="s">
        <v>2628</v>
      </c>
      <c r="B606" t="s">
        <v>2128</v>
      </c>
      <c r="C606" s="17">
        <f>+SUBTOTAL(3,$F$8:F606)</f>
        <v>45</v>
      </c>
      <c r="D606" s="24" t="s">
        <v>174</v>
      </c>
      <c r="E606" s="25" t="s">
        <v>186</v>
      </c>
      <c r="F606" s="52" t="s">
        <v>816</v>
      </c>
      <c r="G606" s="23" t="s">
        <v>575</v>
      </c>
      <c r="H606" s="19" t="str">
        <f t="shared" si="37"/>
        <v>"Сервис Хусусий Биолаботория"ХК Усимликларни химоя қилиш ва зарар кунандалардан сақлаш ва бегона ўтлардан қарши кимевий воситалари савдо мажмуаси</v>
      </c>
      <c r="I606" s="23"/>
      <c r="J606" s="25" t="s">
        <v>24</v>
      </c>
      <c r="K606" s="25" t="s">
        <v>155</v>
      </c>
      <c r="L606" s="18"/>
      <c r="M606" s="18"/>
      <c r="N606" s="20"/>
      <c r="O606" s="20"/>
      <c r="P606" s="20"/>
      <c r="Q606" s="20"/>
      <c r="R606" s="21">
        <f t="shared" si="38"/>
        <v>1300</v>
      </c>
      <c r="S606" s="27">
        <v>1300</v>
      </c>
      <c r="T606" s="27"/>
      <c r="U606" s="27">
        <v>0</v>
      </c>
      <c r="V606" s="27">
        <v>0</v>
      </c>
      <c r="W606" s="22">
        <f t="shared" si="39"/>
        <v>2</v>
      </c>
      <c r="X606" s="27">
        <v>2</v>
      </c>
      <c r="Y606" s="26"/>
      <c r="Z606" s="26"/>
      <c r="AA606" s="40">
        <v>44785</v>
      </c>
      <c r="AB606" s="34"/>
      <c r="AC606" s="34"/>
      <c r="AD606" s="25" t="s">
        <v>21</v>
      </c>
    </row>
    <row r="607" spans="1:31" ht="31.5" hidden="1" x14ac:dyDescent="0.25">
      <c r="A607" t="s">
        <v>2629</v>
      </c>
      <c r="B607" t="s">
        <v>2128</v>
      </c>
      <c r="C607" s="17">
        <f>+SUBTOTAL(3,$F$8:F607)</f>
        <v>45</v>
      </c>
      <c r="D607" s="24" t="s">
        <v>174</v>
      </c>
      <c r="E607" s="25" t="s">
        <v>186</v>
      </c>
      <c r="F607" s="52" t="s">
        <v>1495</v>
      </c>
      <c r="G607" s="23" t="s">
        <v>1496</v>
      </c>
      <c r="H607" s="19" t="str">
        <f t="shared" si="37"/>
        <v>"DOSTON AGRO A-SERVICE" МЧЖ Аҳолига юк ташиш хизматини ташкил этиш.</v>
      </c>
      <c r="I607" s="23"/>
      <c r="J607" s="25" t="s">
        <v>24</v>
      </c>
      <c r="K607" s="25" t="s">
        <v>530</v>
      </c>
      <c r="L607" s="18"/>
      <c r="M607" s="18"/>
      <c r="N607" s="20"/>
      <c r="O607" s="20"/>
      <c r="P607" s="20"/>
      <c r="Q607" s="20"/>
      <c r="R607" s="21">
        <f t="shared" si="38"/>
        <v>700</v>
      </c>
      <c r="S607" s="27">
        <v>200</v>
      </c>
      <c r="T607" s="27">
        <v>500</v>
      </c>
      <c r="U607" s="27">
        <v>0</v>
      </c>
      <c r="V607" s="27">
        <v>0</v>
      </c>
      <c r="W607" s="22">
        <f t="shared" si="39"/>
        <v>2</v>
      </c>
      <c r="X607" s="27">
        <v>1</v>
      </c>
      <c r="Y607" s="26">
        <v>1</v>
      </c>
      <c r="Z607" s="26"/>
      <c r="AA607" s="40">
        <v>44833</v>
      </c>
      <c r="AB607" s="34"/>
      <c r="AC607" s="34"/>
      <c r="AD607" s="25" t="s">
        <v>26</v>
      </c>
    </row>
    <row r="608" spans="1:31" ht="47.25" hidden="1" x14ac:dyDescent="0.25">
      <c r="A608" t="s">
        <v>2630</v>
      </c>
      <c r="B608" t="s">
        <v>2128</v>
      </c>
      <c r="C608" s="17">
        <f>+SUBTOTAL(3,$F$8:F608)</f>
        <v>45</v>
      </c>
      <c r="D608" s="24" t="s">
        <v>174</v>
      </c>
      <c r="E608" s="25" t="s">
        <v>186</v>
      </c>
      <c r="F608" s="52" t="s">
        <v>1554</v>
      </c>
      <c r="G608" s="23" t="s">
        <v>1555</v>
      </c>
      <c r="H608" s="19" t="str">
        <f t="shared" si="37"/>
        <v>"Isfandiyor Auto Servis" МЧЖ Автомобилларни ювиш, гилам ювиш ва маиший хизмат кўрсатиш комплекси ташкил этиш</v>
      </c>
      <c r="I608" s="23"/>
      <c r="J608" s="25" t="s">
        <v>24</v>
      </c>
      <c r="K608" s="25" t="s">
        <v>111</v>
      </c>
      <c r="L608" s="18"/>
      <c r="M608" s="18"/>
      <c r="N608" s="20"/>
      <c r="O608" s="20"/>
      <c r="P608" s="20"/>
      <c r="Q608" s="20"/>
      <c r="R608" s="21">
        <f t="shared" si="38"/>
        <v>2030</v>
      </c>
      <c r="S608" s="27">
        <v>730</v>
      </c>
      <c r="T608" s="27">
        <v>1300</v>
      </c>
      <c r="U608" s="27">
        <v>0</v>
      </c>
      <c r="V608" s="27">
        <v>0</v>
      </c>
      <c r="W608" s="22">
        <f t="shared" si="39"/>
        <v>8</v>
      </c>
      <c r="X608" s="27">
        <v>8</v>
      </c>
      <c r="Y608" s="26"/>
      <c r="Z608" s="26"/>
      <c r="AA608" s="40">
        <v>44826</v>
      </c>
      <c r="AB608" s="34"/>
      <c r="AC608" s="34"/>
      <c r="AD608" s="25" t="s">
        <v>28</v>
      </c>
    </row>
    <row r="609" spans="1:30" ht="31.5" hidden="1" x14ac:dyDescent="0.25">
      <c r="A609" t="s">
        <v>2631</v>
      </c>
      <c r="B609" t="s">
        <v>2128</v>
      </c>
      <c r="C609" s="17">
        <f>+SUBTOTAL(3,$F$8:F609)</f>
        <v>45</v>
      </c>
      <c r="D609" s="24" t="s">
        <v>174</v>
      </c>
      <c r="E609" s="25" t="s">
        <v>186</v>
      </c>
      <c r="F609" s="52" t="s">
        <v>1556</v>
      </c>
      <c r="G609" s="23" t="s">
        <v>1557</v>
      </c>
      <c r="H609" s="19" t="str">
        <f t="shared" si="37"/>
        <v>"O'ktamxon" НТМ Хусусий мактаб фаолиятини йўлга қуйиш</v>
      </c>
      <c r="I609" s="23"/>
      <c r="J609" s="25" t="s">
        <v>24</v>
      </c>
      <c r="K609" s="25" t="s">
        <v>529</v>
      </c>
      <c r="L609" s="18"/>
      <c r="M609" s="18"/>
      <c r="N609" s="20"/>
      <c r="O609" s="20"/>
      <c r="P609" s="20"/>
      <c r="Q609" s="20"/>
      <c r="R609" s="21">
        <f t="shared" si="38"/>
        <v>3600</v>
      </c>
      <c r="S609" s="27">
        <v>2650</v>
      </c>
      <c r="T609" s="27">
        <v>950</v>
      </c>
      <c r="U609" s="27">
        <v>0</v>
      </c>
      <c r="V609" s="27">
        <v>0</v>
      </c>
      <c r="W609" s="22">
        <f t="shared" si="39"/>
        <v>20</v>
      </c>
      <c r="X609" s="27">
        <v>20</v>
      </c>
      <c r="Y609" s="26"/>
      <c r="Z609" s="26"/>
      <c r="AA609" s="40">
        <v>44827</v>
      </c>
      <c r="AB609" s="34"/>
      <c r="AC609" s="34"/>
      <c r="AD609" s="25" t="s">
        <v>28</v>
      </c>
    </row>
    <row r="610" spans="1:30" ht="31.5" hidden="1" x14ac:dyDescent="0.25">
      <c r="A610" t="s">
        <v>2632</v>
      </c>
      <c r="B610" t="s">
        <v>2128</v>
      </c>
      <c r="C610" s="17">
        <f>+SUBTOTAL(3,$F$8:F610)</f>
        <v>45</v>
      </c>
      <c r="D610" s="24" t="s">
        <v>174</v>
      </c>
      <c r="E610" s="25" t="s">
        <v>186</v>
      </c>
      <c r="F610" s="52" t="s">
        <v>814</v>
      </c>
      <c r="G610" s="23" t="s">
        <v>36</v>
      </c>
      <c r="H610" s="19" t="str">
        <f t="shared" si="37"/>
        <v>"ABDSADIQOV"OK Маиший хизмат кўрсатишни ташкил этиш</v>
      </c>
      <c r="I610" s="23"/>
      <c r="J610" s="25" t="s">
        <v>24</v>
      </c>
      <c r="K610" s="25" t="s">
        <v>111</v>
      </c>
      <c r="L610" s="18"/>
      <c r="M610" s="18"/>
      <c r="N610" s="20"/>
      <c r="O610" s="20"/>
      <c r="P610" s="20"/>
      <c r="Q610" s="20"/>
      <c r="R610" s="21">
        <f t="shared" si="38"/>
        <v>700</v>
      </c>
      <c r="S610" s="27">
        <v>500</v>
      </c>
      <c r="T610" s="27">
        <v>200</v>
      </c>
      <c r="U610" s="27">
        <v>0</v>
      </c>
      <c r="V610" s="27">
        <v>0</v>
      </c>
      <c r="W610" s="22">
        <f t="shared" si="39"/>
        <v>6</v>
      </c>
      <c r="X610" s="54">
        <v>6</v>
      </c>
      <c r="Y610" s="26"/>
      <c r="Z610" s="26"/>
      <c r="AA610" s="40">
        <v>44621</v>
      </c>
      <c r="AB610" s="34"/>
      <c r="AC610" s="34"/>
      <c r="AD610" s="25" t="s">
        <v>28</v>
      </c>
    </row>
    <row r="611" spans="1:30" ht="31.5" hidden="1" x14ac:dyDescent="0.25">
      <c r="A611" t="s">
        <v>2633</v>
      </c>
      <c r="B611" t="s">
        <v>2128</v>
      </c>
      <c r="C611" s="17">
        <f>+SUBTOTAL(3,$F$8:F611)</f>
        <v>45</v>
      </c>
      <c r="D611" s="24" t="s">
        <v>174</v>
      </c>
      <c r="E611" s="25" t="s">
        <v>186</v>
      </c>
      <c r="F611" s="52" t="s">
        <v>812</v>
      </c>
      <c r="G611" s="23" t="s">
        <v>303</v>
      </c>
      <c r="H611" s="19" t="str">
        <f t="shared" si="37"/>
        <v>"MMR DILSHOD TRANS"МЧЖ Умумий овқатланиш мажмуасини ташкил қилиш</v>
      </c>
      <c r="I611" s="23"/>
      <c r="J611" s="25" t="s">
        <v>24</v>
      </c>
      <c r="K611" s="25" t="s">
        <v>531</v>
      </c>
      <c r="L611" s="18"/>
      <c r="M611" s="18"/>
      <c r="N611" s="20"/>
      <c r="O611" s="20"/>
      <c r="P611" s="20"/>
      <c r="Q611" s="20"/>
      <c r="R611" s="21">
        <f t="shared" si="38"/>
        <v>2000</v>
      </c>
      <c r="S611" s="27">
        <v>2000</v>
      </c>
      <c r="T611" s="27">
        <v>0</v>
      </c>
      <c r="U611" s="27">
        <v>0</v>
      </c>
      <c r="V611" s="27">
        <v>0</v>
      </c>
      <c r="W611" s="22">
        <f t="shared" si="39"/>
        <v>5</v>
      </c>
      <c r="X611" s="27">
        <v>5</v>
      </c>
      <c r="Y611" s="26"/>
      <c r="Z611" s="26"/>
      <c r="AA611" s="40">
        <v>44839</v>
      </c>
      <c r="AB611" s="34"/>
      <c r="AC611" s="34"/>
      <c r="AD611" s="25" t="s">
        <v>8</v>
      </c>
    </row>
    <row r="612" spans="1:30" ht="31.5" hidden="1" x14ac:dyDescent="0.25">
      <c r="A612" t="s">
        <v>2634</v>
      </c>
      <c r="B612" t="s">
        <v>2128</v>
      </c>
      <c r="C612" s="17">
        <f>+SUBTOTAL(3,$F$8:F612)</f>
        <v>45</v>
      </c>
      <c r="D612" s="24" t="s">
        <v>174</v>
      </c>
      <c r="E612" s="25" t="s">
        <v>186</v>
      </c>
      <c r="F612" s="52" t="s">
        <v>806</v>
      </c>
      <c r="G612" s="23" t="s">
        <v>74</v>
      </c>
      <c r="H612" s="19" t="str">
        <f t="shared" si="37"/>
        <v>"PARADISE WHITE GOLD TEXTILE"МЧЖ Боғдорчиликни ривожлантириш</v>
      </c>
      <c r="I612" s="23"/>
      <c r="J612" s="25" t="s">
        <v>23</v>
      </c>
      <c r="K612" s="25" t="s">
        <v>74</v>
      </c>
      <c r="L612" s="18"/>
      <c r="M612" s="18"/>
      <c r="N612" s="20"/>
      <c r="O612" s="20"/>
      <c r="P612" s="20"/>
      <c r="Q612" s="20"/>
      <c r="R612" s="21">
        <f t="shared" si="38"/>
        <v>300</v>
      </c>
      <c r="S612" s="27">
        <v>300</v>
      </c>
      <c r="T612" s="27">
        <v>0</v>
      </c>
      <c r="U612" s="27">
        <v>0</v>
      </c>
      <c r="V612" s="27">
        <v>0</v>
      </c>
      <c r="W612" s="22">
        <f t="shared" si="39"/>
        <v>4</v>
      </c>
      <c r="X612" s="27">
        <v>4</v>
      </c>
      <c r="Y612" s="26"/>
      <c r="Z612" s="26"/>
      <c r="AA612" s="40">
        <v>44838</v>
      </c>
      <c r="AB612" s="34"/>
      <c r="AC612" s="34"/>
      <c r="AD612" s="25" t="s">
        <v>8</v>
      </c>
    </row>
    <row r="613" spans="1:30" ht="31.5" hidden="1" x14ac:dyDescent="0.25">
      <c r="A613" t="s">
        <v>2635</v>
      </c>
      <c r="B613" t="s">
        <v>2128</v>
      </c>
      <c r="C613" s="17">
        <f>+SUBTOTAL(3,$F$8:F613)</f>
        <v>45</v>
      </c>
      <c r="D613" s="24" t="s">
        <v>174</v>
      </c>
      <c r="E613" s="25" t="s">
        <v>186</v>
      </c>
      <c r="F613" s="52" t="s">
        <v>637</v>
      </c>
      <c r="G613" s="23" t="s">
        <v>216</v>
      </c>
      <c r="H613" s="19" t="str">
        <f t="shared" si="37"/>
        <v>"Ўзбекипаксаноат"уюшмаси Пиллачилик ривожлантириш</v>
      </c>
      <c r="I613" s="23"/>
      <c r="J613" s="25" t="s">
        <v>20</v>
      </c>
      <c r="K613" s="25" t="s">
        <v>546</v>
      </c>
      <c r="L613" s="18"/>
      <c r="M613" s="18"/>
      <c r="N613" s="20"/>
      <c r="O613" s="20"/>
      <c r="P613" s="20"/>
      <c r="Q613" s="20"/>
      <c r="R613" s="21">
        <f t="shared" si="38"/>
        <v>10200</v>
      </c>
      <c r="S613" s="27">
        <v>10200</v>
      </c>
      <c r="T613" s="27">
        <v>0</v>
      </c>
      <c r="U613" s="27">
        <v>0</v>
      </c>
      <c r="V613" s="27">
        <v>0</v>
      </c>
      <c r="W613" s="22">
        <f t="shared" si="39"/>
        <v>300</v>
      </c>
      <c r="X613" s="27">
        <v>20</v>
      </c>
      <c r="Y613" s="26">
        <v>280</v>
      </c>
      <c r="Z613" s="26"/>
      <c r="AA613" s="40">
        <v>44839</v>
      </c>
      <c r="AB613" s="34"/>
      <c r="AC613" s="34"/>
      <c r="AD613" s="25" t="s">
        <v>8</v>
      </c>
    </row>
    <row r="614" spans="1:30" ht="63" hidden="1" x14ac:dyDescent="0.25">
      <c r="A614" t="s">
        <v>2636</v>
      </c>
      <c r="B614" t="s">
        <v>2128</v>
      </c>
      <c r="C614" s="17">
        <f>+SUBTOTAL(3,$F$8:F614)</f>
        <v>45</v>
      </c>
      <c r="D614" s="24" t="s">
        <v>174</v>
      </c>
      <c r="E614" s="25" t="s">
        <v>186</v>
      </c>
      <c r="F614" s="52" t="s">
        <v>811</v>
      </c>
      <c r="G614" s="23" t="s">
        <v>307</v>
      </c>
      <c r="H614" s="19" t="str">
        <f t="shared" si="37"/>
        <v>"Фарход-Дилфуза дента сервис"МЧЖ  Маиший хизмат кўрсатиш комплекси (Стомотология, гўзаллик салони, тикувчилик ва ўқув маркази ташкил этиш)</v>
      </c>
      <c r="I614" s="23"/>
      <c r="J614" s="25" t="s">
        <v>24</v>
      </c>
      <c r="K614" s="25" t="s">
        <v>111</v>
      </c>
      <c r="L614" s="18"/>
      <c r="M614" s="18"/>
      <c r="N614" s="20"/>
      <c r="O614" s="20"/>
      <c r="P614" s="20"/>
      <c r="Q614" s="20"/>
      <c r="R614" s="21">
        <f t="shared" si="38"/>
        <v>2500</v>
      </c>
      <c r="S614" s="27">
        <v>2500</v>
      </c>
      <c r="T614" s="27">
        <v>0</v>
      </c>
      <c r="U614" s="27">
        <v>0</v>
      </c>
      <c r="V614" s="27">
        <v>0</v>
      </c>
      <c r="W614" s="22">
        <f t="shared" si="39"/>
        <v>8</v>
      </c>
      <c r="X614" s="27">
        <v>8</v>
      </c>
      <c r="Y614" s="26"/>
      <c r="Z614" s="26"/>
      <c r="AA614" s="40">
        <v>44686</v>
      </c>
      <c r="AB614" s="34"/>
      <c r="AC614" s="34"/>
      <c r="AD614" s="25" t="s">
        <v>8</v>
      </c>
    </row>
    <row r="615" spans="1:30" ht="31.5" hidden="1" x14ac:dyDescent="0.25">
      <c r="A615" t="s">
        <v>2637</v>
      </c>
      <c r="B615" t="s">
        <v>2128</v>
      </c>
      <c r="C615" s="17">
        <f>+SUBTOTAL(3,$F$8:F615)</f>
        <v>45</v>
      </c>
      <c r="D615" s="24" t="s">
        <v>174</v>
      </c>
      <c r="E615" s="25" t="s">
        <v>186</v>
      </c>
      <c r="F615" s="52" t="s">
        <v>992</v>
      </c>
      <c r="G615" s="23" t="s">
        <v>300</v>
      </c>
      <c r="H615" s="19" t="str">
        <f t="shared" si="37"/>
        <v xml:space="preserve">"BLESSED AGRO OIL"МЧЖ  Ўсимлик ёғи ишлаб чиқариш </v>
      </c>
      <c r="I615" s="23"/>
      <c r="J615" s="25" t="s">
        <v>20</v>
      </c>
      <c r="K615" s="25" t="s">
        <v>537</v>
      </c>
      <c r="L615" s="18"/>
      <c r="M615" s="18"/>
      <c r="N615" s="20"/>
      <c r="O615" s="20"/>
      <c r="P615" s="20"/>
      <c r="Q615" s="20"/>
      <c r="R615" s="21">
        <f t="shared" si="38"/>
        <v>8557.1674999999996</v>
      </c>
      <c r="S615" s="54">
        <v>3264.6</v>
      </c>
      <c r="T615" s="27">
        <v>0</v>
      </c>
      <c r="U615" s="27">
        <v>467.5</v>
      </c>
      <c r="V615" s="27">
        <v>0</v>
      </c>
      <c r="W615" s="22">
        <f t="shared" si="39"/>
        <v>12</v>
      </c>
      <c r="X615" s="27">
        <v>12</v>
      </c>
      <c r="Y615" s="26">
        <v>0</v>
      </c>
      <c r="Z615" s="26">
        <v>0</v>
      </c>
      <c r="AA615" s="40">
        <v>44876</v>
      </c>
      <c r="AB615" s="34"/>
      <c r="AC615" s="34"/>
      <c r="AD615" s="25" t="s">
        <v>7</v>
      </c>
    </row>
    <row r="616" spans="1:30" ht="47.25" hidden="1" x14ac:dyDescent="0.25">
      <c r="A616" t="s">
        <v>2638</v>
      </c>
      <c r="B616" t="s">
        <v>2128</v>
      </c>
      <c r="C616" s="17">
        <f>+SUBTOTAL(3,$F$8:F616)</f>
        <v>45</v>
      </c>
      <c r="D616" s="24" t="s">
        <v>174</v>
      </c>
      <c r="E616" s="25" t="s">
        <v>186</v>
      </c>
      <c r="F616" s="52" t="s">
        <v>990</v>
      </c>
      <c r="G616" s="23" t="s">
        <v>302</v>
      </c>
      <c r="H616" s="19" t="str">
        <f t="shared" si="37"/>
        <v>"Dong Liu qurilish materiallari kompaniyasi"МЧЖ ҚК  Қурилиш материаллари ишлаб чиқариш (ғишт)</v>
      </c>
      <c r="I616" s="23"/>
      <c r="J616" s="25" t="s">
        <v>20</v>
      </c>
      <c r="K616" s="25" t="s">
        <v>527</v>
      </c>
      <c r="L616" s="18"/>
      <c r="M616" s="18"/>
      <c r="N616" s="20"/>
      <c r="O616" s="20"/>
      <c r="P616" s="20"/>
      <c r="Q616" s="20"/>
      <c r="R616" s="21">
        <f t="shared" si="38"/>
        <v>11321</v>
      </c>
      <c r="S616" s="27">
        <v>0</v>
      </c>
      <c r="T616" s="27">
        <v>0</v>
      </c>
      <c r="U616" s="27">
        <v>0</v>
      </c>
      <c r="V616" s="27">
        <v>1000</v>
      </c>
      <c r="W616" s="22">
        <f t="shared" si="39"/>
        <v>36</v>
      </c>
      <c r="X616" s="27">
        <v>6</v>
      </c>
      <c r="Y616" s="26">
        <v>30</v>
      </c>
      <c r="Z616" s="26">
        <v>0</v>
      </c>
      <c r="AA616" s="40">
        <v>44871</v>
      </c>
      <c r="AB616" s="34"/>
      <c r="AC616" s="34"/>
      <c r="AD616" s="25" t="s">
        <v>8</v>
      </c>
    </row>
    <row r="617" spans="1:30" ht="31.5" hidden="1" x14ac:dyDescent="0.25">
      <c r="A617" t="s">
        <v>2639</v>
      </c>
      <c r="B617" t="s">
        <v>2128</v>
      </c>
      <c r="C617" s="17">
        <f>+SUBTOTAL(3,$F$8:F617)</f>
        <v>45</v>
      </c>
      <c r="D617" s="24" t="s">
        <v>174</v>
      </c>
      <c r="E617" s="25" t="s">
        <v>186</v>
      </c>
      <c r="F617" s="52" t="s">
        <v>810</v>
      </c>
      <c r="G617" s="23" t="s">
        <v>306</v>
      </c>
      <c r="H617" s="19" t="str">
        <f t="shared" si="37"/>
        <v>"Бахтиёр пластикс"МЧЖ Томчилаб суғориш ускуналари ишлаб чиқариш</v>
      </c>
      <c r="I617" s="23"/>
      <c r="J617" s="25" t="s">
        <v>20</v>
      </c>
      <c r="K617" s="25" t="s">
        <v>532</v>
      </c>
      <c r="L617" s="18"/>
      <c r="M617" s="18"/>
      <c r="N617" s="20"/>
      <c r="O617" s="20"/>
      <c r="P617" s="20"/>
      <c r="Q617" s="20"/>
      <c r="R617" s="21">
        <f t="shared" si="38"/>
        <v>1100</v>
      </c>
      <c r="S617" s="27">
        <v>1100</v>
      </c>
      <c r="T617" s="27">
        <v>0</v>
      </c>
      <c r="U617" s="27">
        <v>0</v>
      </c>
      <c r="V617" s="27">
        <v>0</v>
      </c>
      <c r="W617" s="22">
        <f t="shared" si="39"/>
        <v>10</v>
      </c>
      <c r="X617" s="27">
        <v>10</v>
      </c>
      <c r="Y617" s="26">
        <v>0</v>
      </c>
      <c r="Z617" s="26">
        <v>0</v>
      </c>
      <c r="AA617" s="40">
        <v>44886</v>
      </c>
      <c r="AB617" s="34"/>
      <c r="AC617" s="34"/>
      <c r="AD617" s="25" t="s">
        <v>8</v>
      </c>
    </row>
    <row r="618" spans="1:30" ht="31.5" hidden="1" x14ac:dyDescent="0.25">
      <c r="A618" t="s">
        <v>2640</v>
      </c>
      <c r="B618" t="s">
        <v>2128</v>
      </c>
      <c r="C618" s="17">
        <f>+SUBTOTAL(3,$F$8:F618)</f>
        <v>45</v>
      </c>
      <c r="D618" s="24" t="s">
        <v>174</v>
      </c>
      <c r="E618" s="25" t="s">
        <v>186</v>
      </c>
      <c r="F618" s="52" t="s">
        <v>809</v>
      </c>
      <c r="G618" s="23" t="s">
        <v>305</v>
      </c>
      <c r="H618" s="19" t="str">
        <f t="shared" si="37"/>
        <v>"Мехр Шифо Медик"ОК Диягностика марказини ташкил этиш</v>
      </c>
      <c r="I618" s="23"/>
      <c r="J618" s="25" t="s">
        <v>24</v>
      </c>
      <c r="K618" s="25" t="s">
        <v>116</v>
      </c>
      <c r="L618" s="18"/>
      <c r="M618" s="18"/>
      <c r="N618" s="20"/>
      <c r="O618" s="20"/>
      <c r="P618" s="20"/>
      <c r="Q618" s="20"/>
      <c r="R618" s="21">
        <f t="shared" si="38"/>
        <v>3000</v>
      </c>
      <c r="S618" s="27">
        <v>1500</v>
      </c>
      <c r="T618" s="27">
        <v>1500</v>
      </c>
      <c r="U618" s="27">
        <v>0</v>
      </c>
      <c r="V618" s="27">
        <v>0</v>
      </c>
      <c r="W618" s="22">
        <f t="shared" si="39"/>
        <v>10</v>
      </c>
      <c r="X618" s="27">
        <v>10</v>
      </c>
      <c r="Y618" s="26"/>
      <c r="Z618" s="26"/>
      <c r="AA618" s="40">
        <v>44835</v>
      </c>
      <c r="AB618" s="34"/>
      <c r="AC618" s="34"/>
      <c r="AD618" s="25" t="s">
        <v>7</v>
      </c>
    </row>
    <row r="619" spans="1:30" ht="31.5" hidden="1" x14ac:dyDescent="0.25">
      <c r="A619" t="s">
        <v>2641</v>
      </c>
      <c r="B619" t="s">
        <v>2128</v>
      </c>
      <c r="C619" s="17">
        <f>+SUBTOTAL(3,$F$8:F619)</f>
        <v>45</v>
      </c>
      <c r="D619" s="24" t="s">
        <v>174</v>
      </c>
      <c r="E619" s="25" t="s">
        <v>186</v>
      </c>
      <c r="F619" s="52" t="s">
        <v>808</v>
      </c>
      <c r="G619" s="23" t="s">
        <v>304</v>
      </c>
      <c r="H619" s="19" t="str">
        <f t="shared" si="37"/>
        <v>"Феруз Фаёз Юнайтед Гроуп"МЧЖ Маиший хизмат ва туризм хизматлари</v>
      </c>
      <c r="I619" s="23"/>
      <c r="J619" s="25" t="s">
        <v>24</v>
      </c>
      <c r="K619" s="25" t="s">
        <v>111</v>
      </c>
      <c r="L619" s="18"/>
      <c r="M619" s="18"/>
      <c r="N619" s="20"/>
      <c r="O619" s="20"/>
      <c r="P619" s="20"/>
      <c r="Q619" s="20"/>
      <c r="R619" s="21">
        <f t="shared" si="38"/>
        <v>3500</v>
      </c>
      <c r="S619" s="27">
        <v>1500</v>
      </c>
      <c r="T619" s="27">
        <v>2000</v>
      </c>
      <c r="U619" s="27">
        <v>0</v>
      </c>
      <c r="V619" s="27">
        <v>0</v>
      </c>
      <c r="W619" s="22">
        <f t="shared" si="39"/>
        <v>10</v>
      </c>
      <c r="X619" s="27">
        <v>10</v>
      </c>
      <c r="Y619" s="26"/>
      <c r="Z619" s="26"/>
      <c r="AA619" s="40">
        <v>44810</v>
      </c>
      <c r="AB619" s="34"/>
      <c r="AC619" s="34"/>
      <c r="AD619" s="25" t="s">
        <v>26</v>
      </c>
    </row>
    <row r="620" spans="1:30" ht="31.5" hidden="1" x14ac:dyDescent="0.25">
      <c r="A620" t="s">
        <v>2642</v>
      </c>
      <c r="B620" t="s">
        <v>2128</v>
      </c>
      <c r="C620" s="17">
        <f>+SUBTOTAL(3,$F$8:F620)</f>
        <v>45</v>
      </c>
      <c r="D620" s="24" t="s">
        <v>174</v>
      </c>
      <c r="E620" s="25" t="s">
        <v>186</v>
      </c>
      <c r="F620" s="52" t="s">
        <v>807</v>
      </c>
      <c r="G620" s="23" t="s">
        <v>301</v>
      </c>
      <c r="H620" s="19" t="str">
        <f t="shared" si="37"/>
        <v>"Элита Бошоқ далалари"ФХ Техника базасини ривожлантириш</v>
      </c>
      <c r="I620" s="23"/>
      <c r="J620" s="25" t="s">
        <v>24</v>
      </c>
      <c r="K620" s="25" t="s">
        <v>539</v>
      </c>
      <c r="L620" s="18"/>
      <c r="M620" s="18"/>
      <c r="N620" s="20"/>
      <c r="O620" s="20"/>
      <c r="P620" s="20"/>
      <c r="Q620" s="20"/>
      <c r="R620" s="21">
        <f t="shared" si="38"/>
        <v>1400</v>
      </c>
      <c r="S620" s="27">
        <v>1000</v>
      </c>
      <c r="T620" s="27">
        <v>400</v>
      </c>
      <c r="U620" s="27">
        <v>0</v>
      </c>
      <c r="V620" s="27">
        <v>0</v>
      </c>
      <c r="W620" s="22">
        <f t="shared" si="39"/>
        <v>4</v>
      </c>
      <c r="X620" s="27">
        <v>0</v>
      </c>
      <c r="Y620" s="26">
        <v>4</v>
      </c>
      <c r="Z620" s="26">
        <v>0</v>
      </c>
      <c r="AA620" s="40">
        <v>44871</v>
      </c>
      <c r="AB620" s="34"/>
      <c r="AC620" s="34"/>
      <c r="AD620" s="25" t="s">
        <v>28</v>
      </c>
    </row>
    <row r="621" spans="1:30" ht="31.5" hidden="1" x14ac:dyDescent="0.25">
      <c r="A621" t="s">
        <v>2798</v>
      </c>
      <c r="B621" t="s">
        <v>2128</v>
      </c>
      <c r="C621" s="17">
        <f>+SUBTOTAL(3,$F$8:F621)</f>
        <v>45</v>
      </c>
      <c r="D621" s="24" t="s">
        <v>174</v>
      </c>
      <c r="E621" s="25" t="s">
        <v>186</v>
      </c>
      <c r="F621" s="52" t="s">
        <v>1017</v>
      </c>
      <c r="G621" s="23" t="s">
        <v>377</v>
      </c>
      <c r="H621" s="19" t="str">
        <f t="shared" si="37"/>
        <v>"YOQUBXON AZIYA STAR"МЧЖ Шебен ва плмта ишлаб чикаришни ташкил этиш</v>
      </c>
      <c r="I621" s="23"/>
      <c r="J621" s="25" t="s">
        <v>20</v>
      </c>
      <c r="K621" s="25" t="s">
        <v>527</v>
      </c>
      <c r="L621" s="18"/>
      <c r="M621" s="18"/>
      <c r="N621" s="20"/>
      <c r="O621" s="20"/>
      <c r="P621" s="20"/>
      <c r="Q621" s="20"/>
      <c r="R621" s="21">
        <f t="shared" si="38"/>
        <v>11321</v>
      </c>
      <c r="S621" s="27">
        <v>6226.55</v>
      </c>
      <c r="T621" s="27"/>
      <c r="U621" s="27">
        <v>450</v>
      </c>
      <c r="V621" s="27"/>
      <c r="W621" s="22">
        <f t="shared" si="39"/>
        <v>6</v>
      </c>
      <c r="X621" s="27">
        <v>6</v>
      </c>
      <c r="Y621" s="26">
        <v>0</v>
      </c>
      <c r="Z621" s="26">
        <v>0</v>
      </c>
      <c r="AA621" s="40">
        <v>44721</v>
      </c>
      <c r="AB621" s="34"/>
      <c r="AC621" s="34"/>
      <c r="AD621" s="25" t="s">
        <v>21</v>
      </c>
    </row>
    <row r="622" spans="1:30" ht="31.5" hidden="1" x14ac:dyDescent="0.25">
      <c r="A622" t="s">
        <v>3046</v>
      </c>
      <c r="B622" t="s">
        <v>1092</v>
      </c>
      <c r="C622" s="17">
        <f>+SUBTOTAL(3,$F$8:F622)</f>
        <v>45</v>
      </c>
      <c r="D622" s="24" t="s">
        <v>174</v>
      </c>
      <c r="E622" s="25" t="s">
        <v>186</v>
      </c>
      <c r="F622" s="52" t="s">
        <v>1196</v>
      </c>
      <c r="G622" s="23" t="s">
        <v>48</v>
      </c>
      <c r="H622" s="19" t="str">
        <f t="shared" si="37"/>
        <v>"DOSTONBEK INVEST GOLD SERVIS" МЧЖ Савдо мажмуаси ташкил этиш</v>
      </c>
      <c r="I622" s="23"/>
      <c r="J622" s="25" t="s">
        <v>24</v>
      </c>
      <c r="K622" s="25" t="s">
        <v>155</v>
      </c>
      <c r="L622" s="18"/>
      <c r="M622" s="18"/>
      <c r="N622" s="20"/>
      <c r="O622" s="20"/>
      <c r="P622" s="20"/>
      <c r="Q622" s="20"/>
      <c r="R622" s="21">
        <f t="shared" si="38"/>
        <v>300</v>
      </c>
      <c r="S622" s="27">
        <v>300</v>
      </c>
      <c r="T622" s="27"/>
      <c r="U622" s="27"/>
      <c r="V622" s="27"/>
      <c r="W622" s="22">
        <f t="shared" si="39"/>
        <v>2</v>
      </c>
      <c r="X622" s="27">
        <v>2</v>
      </c>
      <c r="Y622" s="26"/>
      <c r="Z622" s="26"/>
      <c r="AA622" s="40">
        <v>44684</v>
      </c>
      <c r="AB622" s="34"/>
      <c r="AC622" s="34" t="s">
        <v>3258</v>
      </c>
      <c r="AD622" s="25" t="s">
        <v>21</v>
      </c>
    </row>
    <row r="623" spans="1:30" ht="31.5" hidden="1" x14ac:dyDescent="0.25">
      <c r="A623" t="s">
        <v>3047</v>
      </c>
      <c r="B623" t="s">
        <v>1092</v>
      </c>
      <c r="C623" s="17">
        <f>+SUBTOTAL(3,$F$8:F623)</f>
        <v>45</v>
      </c>
      <c r="D623" s="24" t="s">
        <v>174</v>
      </c>
      <c r="E623" s="25" t="s">
        <v>186</v>
      </c>
      <c r="F623" s="52" t="s">
        <v>1198</v>
      </c>
      <c r="G623" s="23" t="s">
        <v>1199</v>
      </c>
      <c r="H623" s="19" t="str">
        <f t="shared" si="37"/>
        <v>"MAXMUDOVLAR" ОК Газобетон ишлаб чиқариш</v>
      </c>
      <c r="I623" s="23"/>
      <c r="J623" s="25" t="s">
        <v>20</v>
      </c>
      <c r="K623" s="25" t="s">
        <v>527</v>
      </c>
      <c r="L623" s="18"/>
      <c r="M623" s="18"/>
      <c r="N623" s="20"/>
      <c r="O623" s="20"/>
      <c r="P623" s="20"/>
      <c r="Q623" s="20"/>
      <c r="R623" s="21">
        <f t="shared" si="38"/>
        <v>350</v>
      </c>
      <c r="S623" s="27">
        <v>220</v>
      </c>
      <c r="T623" s="27">
        <v>130</v>
      </c>
      <c r="U623" s="27"/>
      <c r="V623" s="27"/>
      <c r="W623" s="22">
        <f t="shared" si="39"/>
        <v>8</v>
      </c>
      <c r="X623" s="27">
        <v>8</v>
      </c>
      <c r="Y623" s="26"/>
      <c r="Z623" s="26"/>
      <c r="AA623" s="40">
        <v>44679</v>
      </c>
      <c r="AB623" s="34"/>
      <c r="AC623" s="34" t="s">
        <v>3259</v>
      </c>
      <c r="AD623" s="25" t="s">
        <v>21</v>
      </c>
    </row>
    <row r="624" spans="1:30" ht="31.5" hidden="1" x14ac:dyDescent="0.25">
      <c r="A624" t="s">
        <v>3048</v>
      </c>
      <c r="B624" t="s">
        <v>1092</v>
      </c>
      <c r="C624" s="17">
        <f>+SUBTOTAL(3,$F$8:F624)</f>
        <v>45</v>
      </c>
      <c r="D624" s="24" t="s">
        <v>174</v>
      </c>
      <c r="E624" s="25" t="s">
        <v>186</v>
      </c>
      <c r="F624" s="52" t="s">
        <v>1195</v>
      </c>
      <c r="G624" s="23" t="s">
        <v>48</v>
      </c>
      <c r="H624" s="19" t="str">
        <f t="shared" si="37"/>
        <v>"AFRUZA BAXT GOLD SERVIS" МЧЖ Савдо мажмуаси ташкил этиш</v>
      </c>
      <c r="I624" s="23"/>
      <c r="J624" s="25" t="s">
        <v>24</v>
      </c>
      <c r="K624" s="25" t="s">
        <v>155</v>
      </c>
      <c r="L624" s="18"/>
      <c r="M624" s="18"/>
      <c r="N624" s="20"/>
      <c r="O624" s="20"/>
      <c r="P624" s="20"/>
      <c r="Q624" s="20"/>
      <c r="R624" s="21">
        <f t="shared" si="38"/>
        <v>300</v>
      </c>
      <c r="S624" s="27">
        <v>300</v>
      </c>
      <c r="T624" s="27"/>
      <c r="U624" s="27"/>
      <c r="V624" s="27"/>
      <c r="W624" s="22">
        <f t="shared" si="39"/>
        <v>3</v>
      </c>
      <c r="X624" s="27">
        <v>3</v>
      </c>
      <c r="Y624" s="26"/>
      <c r="Z624" s="26"/>
      <c r="AA624" s="40">
        <v>44686</v>
      </c>
      <c r="AB624" s="34"/>
      <c r="AC624" s="34" t="s">
        <v>3260</v>
      </c>
      <c r="AD624" s="25" t="s">
        <v>91</v>
      </c>
    </row>
    <row r="625" spans="1:30" ht="31.5" hidden="1" x14ac:dyDescent="0.25">
      <c r="A625" t="s">
        <v>3049</v>
      </c>
      <c r="B625" t="s">
        <v>1092</v>
      </c>
      <c r="C625" s="17">
        <f>+SUBTOTAL(3,$F$8:F625)</f>
        <v>45</v>
      </c>
      <c r="D625" s="24" t="s">
        <v>174</v>
      </c>
      <c r="E625" s="25" t="s">
        <v>186</v>
      </c>
      <c r="F625" s="52" t="s">
        <v>1197</v>
      </c>
      <c r="G625" s="23" t="s">
        <v>36</v>
      </c>
      <c r="H625" s="19" t="str">
        <f t="shared" si="37"/>
        <v>"KELAJAK ZAMIN TAYYORLOV" МЧЖ Маиший хизмат кўрсатишни ташкил этиш</v>
      </c>
      <c r="I625" s="23"/>
      <c r="J625" s="25" t="s">
        <v>24</v>
      </c>
      <c r="K625" s="25" t="s">
        <v>111</v>
      </c>
      <c r="L625" s="18"/>
      <c r="M625" s="18"/>
      <c r="N625" s="20"/>
      <c r="O625" s="20"/>
      <c r="P625" s="20"/>
      <c r="Q625" s="20"/>
      <c r="R625" s="21">
        <f t="shared" si="38"/>
        <v>1000</v>
      </c>
      <c r="S625" s="27">
        <v>500</v>
      </c>
      <c r="T625" s="27">
        <v>500</v>
      </c>
      <c r="U625" s="27"/>
      <c r="V625" s="27"/>
      <c r="W625" s="22">
        <f t="shared" si="39"/>
        <v>5</v>
      </c>
      <c r="X625" s="27">
        <v>5</v>
      </c>
      <c r="Y625" s="26"/>
      <c r="Z625" s="26"/>
      <c r="AA625" s="40">
        <v>44685</v>
      </c>
      <c r="AB625" s="34"/>
      <c r="AC625" s="34" t="s">
        <v>3261</v>
      </c>
      <c r="AD625" s="25" t="s">
        <v>35</v>
      </c>
    </row>
    <row r="626" spans="1:30" ht="31.5" hidden="1" x14ac:dyDescent="0.25">
      <c r="A626" t="s">
        <v>3050</v>
      </c>
      <c r="B626" t="s">
        <v>1092</v>
      </c>
      <c r="C626" s="17">
        <f>+SUBTOTAL(3,$F$8:F626)</f>
        <v>45</v>
      </c>
      <c r="D626" s="24" t="s">
        <v>174</v>
      </c>
      <c r="E626" s="25" t="s">
        <v>186</v>
      </c>
      <c r="F626" s="52" t="s">
        <v>1200</v>
      </c>
      <c r="G626" s="23" t="s">
        <v>48</v>
      </c>
      <c r="H626" s="19" t="str">
        <f t="shared" si="37"/>
        <v>"NILUFAR TEKSTIL" МЧЖ Савдо мажмуаси ташкил этиш</v>
      </c>
      <c r="I626" s="23"/>
      <c r="J626" s="25" t="s">
        <v>24</v>
      </c>
      <c r="K626" s="25" t="s">
        <v>155</v>
      </c>
      <c r="L626" s="18"/>
      <c r="M626" s="18"/>
      <c r="N626" s="20"/>
      <c r="O626" s="20"/>
      <c r="P626" s="20"/>
      <c r="Q626" s="20"/>
      <c r="R626" s="21">
        <f t="shared" si="38"/>
        <v>500</v>
      </c>
      <c r="S626" s="27">
        <v>500</v>
      </c>
      <c r="T626" s="27"/>
      <c r="U626" s="27"/>
      <c r="V626" s="27"/>
      <c r="W626" s="22">
        <f t="shared" si="39"/>
        <v>3</v>
      </c>
      <c r="X626" s="27">
        <v>3</v>
      </c>
      <c r="Y626" s="26"/>
      <c r="Z626" s="26"/>
      <c r="AA626" s="40">
        <v>44683</v>
      </c>
      <c r="AB626" s="34"/>
      <c r="AC626" s="34" t="s">
        <v>3262</v>
      </c>
      <c r="AD626" s="25" t="s">
        <v>28</v>
      </c>
    </row>
    <row r="627" spans="1:30" ht="31.5" hidden="1" x14ac:dyDescent="0.25">
      <c r="A627" t="s">
        <v>3051</v>
      </c>
      <c r="B627" t="s">
        <v>1092</v>
      </c>
      <c r="C627" s="17">
        <f>+SUBTOTAL(3,$F$8:F627)</f>
        <v>45</v>
      </c>
      <c r="D627" s="24" t="s">
        <v>174</v>
      </c>
      <c r="E627" s="25" t="s">
        <v>186</v>
      </c>
      <c r="F627" s="52" t="s">
        <v>1201</v>
      </c>
      <c r="G627" s="23" t="s">
        <v>48</v>
      </c>
      <c r="H627" s="19" t="str">
        <f t="shared" si="37"/>
        <v>"PAYARIQ CITY FAMILY MARKET" ОК Савдо мажмуаси ташкил этиш</v>
      </c>
      <c r="I627" s="23"/>
      <c r="J627" s="25" t="s">
        <v>24</v>
      </c>
      <c r="K627" s="25" t="s">
        <v>155</v>
      </c>
      <c r="L627" s="18"/>
      <c r="M627" s="18"/>
      <c r="N627" s="20"/>
      <c r="O627" s="20"/>
      <c r="P627" s="20"/>
      <c r="Q627" s="20"/>
      <c r="R627" s="21">
        <f t="shared" si="38"/>
        <v>4000</v>
      </c>
      <c r="S627" s="27">
        <v>4000</v>
      </c>
      <c r="T627" s="27"/>
      <c r="U627" s="27"/>
      <c r="V627" s="27"/>
      <c r="W627" s="22">
        <f t="shared" si="39"/>
        <v>2</v>
      </c>
      <c r="X627" s="27">
        <v>2</v>
      </c>
      <c r="Y627" s="26"/>
      <c r="Z627" s="26"/>
      <c r="AA627" s="40">
        <v>44682</v>
      </c>
      <c r="AB627" s="34"/>
      <c r="AC627" s="34" t="s">
        <v>3263</v>
      </c>
      <c r="AD627" s="25" t="s">
        <v>21</v>
      </c>
    </row>
    <row r="628" spans="1:30" ht="31.5" hidden="1" x14ac:dyDescent="0.25">
      <c r="A628" t="s">
        <v>3052</v>
      </c>
      <c r="B628" t="s">
        <v>1092</v>
      </c>
      <c r="C628" s="17">
        <f>+SUBTOTAL(3,$F$8:F628)</f>
        <v>45</v>
      </c>
      <c r="D628" s="24" t="s">
        <v>174</v>
      </c>
      <c r="E628" s="25" t="s">
        <v>186</v>
      </c>
      <c r="F628" s="52" t="s">
        <v>1367</v>
      </c>
      <c r="G628" s="23" t="s">
        <v>1368</v>
      </c>
      <c r="H628" s="19" t="str">
        <f t="shared" si="37"/>
        <v>"CHELAK AGROSERVIS MTP" МЧЖ Қишлоқ хўжалик техникаларига хизмат кўрсатиш</v>
      </c>
      <c r="I628" s="23"/>
      <c r="J628" s="25" t="s">
        <v>24</v>
      </c>
      <c r="K628" s="25" t="s">
        <v>530</v>
      </c>
      <c r="L628" s="18"/>
      <c r="M628" s="18"/>
      <c r="N628" s="20"/>
      <c r="O628" s="20"/>
      <c r="P628" s="20"/>
      <c r="Q628" s="20"/>
      <c r="R628" s="21">
        <f t="shared" si="38"/>
        <v>1100</v>
      </c>
      <c r="S628" s="27">
        <v>1100</v>
      </c>
      <c r="T628" s="27"/>
      <c r="U628" s="27"/>
      <c r="V628" s="27"/>
      <c r="W628" s="22">
        <f t="shared" si="39"/>
        <v>8</v>
      </c>
      <c r="X628" s="27">
        <v>8</v>
      </c>
      <c r="Y628" s="26"/>
      <c r="Z628" s="26"/>
      <c r="AA628" s="40">
        <v>44599</v>
      </c>
      <c r="AB628" s="34"/>
      <c r="AC628" s="34" t="s">
        <v>3264</v>
      </c>
      <c r="AD628" s="25" t="s">
        <v>21</v>
      </c>
    </row>
    <row r="629" spans="1:30" ht="31.5" hidden="1" x14ac:dyDescent="0.25">
      <c r="A629" t="s">
        <v>3053</v>
      </c>
      <c r="B629" t="s">
        <v>1092</v>
      </c>
      <c r="C629" s="17">
        <f>+SUBTOTAL(3,$F$8:F629)</f>
        <v>45</v>
      </c>
      <c r="D629" s="24" t="s">
        <v>174</v>
      </c>
      <c r="E629" s="25" t="s">
        <v>186</v>
      </c>
      <c r="F629" s="52" t="s">
        <v>1369</v>
      </c>
      <c r="G629" s="23" t="s">
        <v>1368</v>
      </c>
      <c r="H629" s="19" t="str">
        <f t="shared" si="37"/>
        <v>"ПАЙАРИҚ AGROSERVIS MTP" МЧЖ Қишлоқ хўжалик техникаларига хизмат кўрсатиш</v>
      </c>
      <c r="I629" s="23"/>
      <c r="J629" s="25" t="s">
        <v>24</v>
      </c>
      <c r="K629" s="25" t="s">
        <v>530</v>
      </c>
      <c r="L629" s="18"/>
      <c r="M629" s="18"/>
      <c r="N629" s="20"/>
      <c r="O629" s="20"/>
      <c r="P629" s="20"/>
      <c r="Q629" s="20"/>
      <c r="R629" s="21">
        <f t="shared" si="38"/>
        <v>1500</v>
      </c>
      <c r="S629" s="27">
        <v>1500</v>
      </c>
      <c r="T629" s="27"/>
      <c r="U629" s="27"/>
      <c r="V629" s="27"/>
      <c r="W629" s="22">
        <f t="shared" si="39"/>
        <v>6</v>
      </c>
      <c r="X629" s="27">
        <v>6</v>
      </c>
      <c r="Y629" s="26"/>
      <c r="Z629" s="26"/>
      <c r="AA629" s="40">
        <v>44655</v>
      </c>
      <c r="AB629" s="34"/>
      <c r="AC629" s="34" t="s">
        <v>3265</v>
      </c>
      <c r="AD629" s="25" t="s">
        <v>9</v>
      </c>
    </row>
    <row r="630" spans="1:30" ht="47.25" hidden="1" x14ac:dyDescent="0.25">
      <c r="A630" t="s">
        <v>3054</v>
      </c>
      <c r="B630" t="s">
        <v>1092</v>
      </c>
      <c r="C630" s="17">
        <f>+SUBTOTAL(3,$F$8:F630)</f>
        <v>45</v>
      </c>
      <c r="D630" s="24" t="s">
        <v>174</v>
      </c>
      <c r="E630" s="25" t="s">
        <v>186</v>
      </c>
      <c r="F630" s="23" t="s">
        <v>1370</v>
      </c>
      <c r="G630" s="23" t="s">
        <v>1371</v>
      </c>
      <c r="H630" s="19" t="str">
        <f t="shared" si="37"/>
        <v>"Ёыубхон Азия стар" МЧЖ Қурилиш материаллари ишлаб чиқариш (Бетон махсулотлари)</v>
      </c>
      <c r="I630" s="23"/>
      <c r="J630" s="25" t="s">
        <v>20</v>
      </c>
      <c r="K630" s="25" t="s">
        <v>527</v>
      </c>
      <c r="L630" s="18"/>
      <c r="M630" s="18"/>
      <c r="N630" s="20"/>
      <c r="O630" s="20"/>
      <c r="P630" s="20"/>
      <c r="Q630" s="20"/>
      <c r="R630" s="21">
        <f t="shared" si="38"/>
        <v>11000</v>
      </c>
      <c r="S630" s="27">
        <v>6000</v>
      </c>
      <c r="T630" s="27">
        <v>5000</v>
      </c>
      <c r="U630" s="27"/>
      <c r="V630" s="27"/>
      <c r="W630" s="22">
        <f t="shared" si="39"/>
        <v>6</v>
      </c>
      <c r="X630" s="27">
        <v>6</v>
      </c>
      <c r="Y630" s="26"/>
      <c r="Z630" s="26"/>
      <c r="AA630" s="40">
        <v>44721</v>
      </c>
      <c r="AB630" s="34"/>
      <c r="AC630" s="34" t="s">
        <v>3266</v>
      </c>
      <c r="AD630" s="25" t="s">
        <v>21</v>
      </c>
    </row>
    <row r="631" spans="1:30" ht="31.5" hidden="1" x14ac:dyDescent="0.25">
      <c r="A631" t="s">
        <v>3055</v>
      </c>
      <c r="B631" t="s">
        <v>1092</v>
      </c>
      <c r="C631" s="17">
        <f>+SUBTOTAL(3,$F$8:F631)</f>
        <v>45</v>
      </c>
      <c r="D631" s="24" t="s">
        <v>174</v>
      </c>
      <c r="E631" s="25" t="s">
        <v>186</v>
      </c>
      <c r="F631" s="52" t="s">
        <v>1372</v>
      </c>
      <c r="G631" s="23" t="s">
        <v>1373</v>
      </c>
      <c r="H631" s="19" t="str">
        <f t="shared" si="37"/>
        <v>"Гранд траде стар" МЧЖ Автомобилларни ювиш шахобчаси ташкил этиш</v>
      </c>
      <c r="I631" s="23"/>
      <c r="J631" s="25" t="s">
        <v>24</v>
      </c>
      <c r="K631" s="25" t="s">
        <v>530</v>
      </c>
      <c r="L631" s="18"/>
      <c r="M631" s="18"/>
      <c r="N631" s="20"/>
      <c r="O631" s="20"/>
      <c r="P631" s="20"/>
      <c r="Q631" s="20"/>
      <c r="R631" s="21">
        <f t="shared" si="38"/>
        <v>200</v>
      </c>
      <c r="S631" s="27">
        <v>200</v>
      </c>
      <c r="T631" s="27"/>
      <c r="U631" s="27"/>
      <c r="V631" s="27"/>
      <c r="W631" s="22">
        <f t="shared" si="39"/>
        <v>2</v>
      </c>
      <c r="X631" s="27">
        <v>2</v>
      </c>
      <c r="Y631" s="26"/>
      <c r="Z631" s="26"/>
      <c r="AA631" s="40">
        <v>44734</v>
      </c>
      <c r="AB631" s="34"/>
      <c r="AC631" s="34" t="s">
        <v>3220</v>
      </c>
      <c r="AD631" s="25" t="s">
        <v>28</v>
      </c>
    </row>
    <row r="632" spans="1:30" ht="31.5" hidden="1" x14ac:dyDescent="0.25">
      <c r="A632" t="s">
        <v>3056</v>
      </c>
      <c r="B632" t="s">
        <v>1092</v>
      </c>
      <c r="C632" s="17">
        <f>+SUBTOTAL(3,$F$8:F632)</f>
        <v>45</v>
      </c>
      <c r="D632" s="24" t="s">
        <v>174</v>
      </c>
      <c r="E632" s="25" t="s">
        <v>186</v>
      </c>
      <c r="F632" s="52" t="s">
        <v>1387</v>
      </c>
      <c r="G632" s="23" t="s">
        <v>48</v>
      </c>
      <c r="H632" s="19" t="str">
        <f t="shared" si="37"/>
        <v>"Қўчқоров Жахонгир савдоси" ОК Савдо мажмуаси ташкил этиш</v>
      </c>
      <c r="I632" s="23"/>
      <c r="J632" s="25" t="s">
        <v>24</v>
      </c>
      <c r="K632" s="25" t="s">
        <v>155</v>
      </c>
      <c r="L632" s="18"/>
      <c r="M632" s="18"/>
      <c r="N632" s="20"/>
      <c r="O632" s="20"/>
      <c r="P632" s="20"/>
      <c r="Q632" s="20"/>
      <c r="R632" s="21">
        <f t="shared" si="38"/>
        <v>400</v>
      </c>
      <c r="S632" s="27">
        <v>400</v>
      </c>
      <c r="T632" s="27"/>
      <c r="U632" s="27"/>
      <c r="V632" s="27"/>
      <c r="W632" s="22">
        <f t="shared" si="39"/>
        <v>2</v>
      </c>
      <c r="X632" s="27">
        <v>2</v>
      </c>
      <c r="Y632" s="26"/>
      <c r="Z632" s="26"/>
      <c r="AA632" s="40">
        <v>44736</v>
      </c>
      <c r="AB632" s="34"/>
      <c r="AC632" s="34" t="s">
        <v>3267</v>
      </c>
      <c r="AD632" s="25" t="s">
        <v>28</v>
      </c>
    </row>
    <row r="633" spans="1:30" ht="31.5" hidden="1" x14ac:dyDescent="0.25">
      <c r="A633" t="s">
        <v>3057</v>
      </c>
      <c r="B633" t="s">
        <v>1092</v>
      </c>
      <c r="C633" s="17">
        <f>+SUBTOTAL(3,$F$8:F633)</f>
        <v>45</v>
      </c>
      <c r="D633" s="24" t="s">
        <v>174</v>
      </c>
      <c r="E633" s="25" t="s">
        <v>186</v>
      </c>
      <c r="F633" s="52" t="s">
        <v>1388</v>
      </c>
      <c r="G633" s="23" t="s">
        <v>1389</v>
      </c>
      <c r="H633" s="19" t="str">
        <f t="shared" si="37"/>
        <v>"Фарангиз дента-дед" МЧЖ Стомотология ташкил этиш</v>
      </c>
      <c r="I633" s="23"/>
      <c r="J633" s="25" t="s">
        <v>24</v>
      </c>
      <c r="K633" s="25" t="s">
        <v>116</v>
      </c>
      <c r="L633" s="18"/>
      <c r="M633" s="18"/>
      <c r="N633" s="20"/>
      <c r="O633" s="20"/>
      <c r="P633" s="20"/>
      <c r="Q633" s="20"/>
      <c r="R633" s="21">
        <f t="shared" si="38"/>
        <v>1200</v>
      </c>
      <c r="S633" s="27">
        <v>1200</v>
      </c>
      <c r="T633" s="27"/>
      <c r="U633" s="27"/>
      <c r="V633" s="27"/>
      <c r="W633" s="22">
        <f t="shared" si="39"/>
        <v>3</v>
      </c>
      <c r="X633" s="54">
        <v>3</v>
      </c>
      <c r="Y633" s="26"/>
      <c r="Z633" s="26"/>
      <c r="AA633" s="40">
        <v>44736</v>
      </c>
      <c r="AB633" s="34"/>
      <c r="AC633" s="34" t="s">
        <v>3268</v>
      </c>
      <c r="AD633" s="25" t="s">
        <v>28</v>
      </c>
    </row>
    <row r="634" spans="1:30" ht="31.5" hidden="1" x14ac:dyDescent="0.25">
      <c r="A634" t="s">
        <v>3058</v>
      </c>
      <c r="B634" t="s">
        <v>1092</v>
      </c>
      <c r="C634" s="17">
        <f>+SUBTOTAL(3,$F$8:F634)</f>
        <v>45</v>
      </c>
      <c r="D634" s="24" t="s">
        <v>174</v>
      </c>
      <c r="E634" s="25" t="s">
        <v>186</v>
      </c>
      <c r="F634" s="52" t="s">
        <v>1390</v>
      </c>
      <c r="G634" s="23" t="s">
        <v>48</v>
      </c>
      <c r="H634" s="19" t="str">
        <f t="shared" si="37"/>
        <v>"Мақсуд сифат инвест" ОК Савдо мажмуаси ташкил этиш</v>
      </c>
      <c r="I634" s="23"/>
      <c r="J634" s="25" t="s">
        <v>24</v>
      </c>
      <c r="K634" s="25" t="s">
        <v>155</v>
      </c>
      <c r="L634" s="18"/>
      <c r="M634" s="18"/>
      <c r="N634" s="20"/>
      <c r="O634" s="20"/>
      <c r="P634" s="20"/>
      <c r="Q634" s="20"/>
      <c r="R634" s="21">
        <f t="shared" si="38"/>
        <v>1500</v>
      </c>
      <c r="S634" s="27">
        <v>1500</v>
      </c>
      <c r="T634" s="27"/>
      <c r="U634" s="27"/>
      <c r="V634" s="27"/>
      <c r="W634" s="22">
        <f t="shared" si="39"/>
        <v>2</v>
      </c>
      <c r="X634" s="27">
        <v>2</v>
      </c>
      <c r="Y634" s="26"/>
      <c r="Z634" s="26"/>
      <c r="AA634" s="40">
        <v>44732</v>
      </c>
      <c r="AB634" s="34"/>
      <c r="AC634" s="34" t="s">
        <v>3269</v>
      </c>
      <c r="AD634" s="25" t="s">
        <v>91</v>
      </c>
    </row>
    <row r="635" spans="1:30" ht="31.5" hidden="1" x14ac:dyDescent="0.25">
      <c r="A635" t="s">
        <v>3059</v>
      </c>
      <c r="B635" t="s">
        <v>1092</v>
      </c>
      <c r="C635" s="17">
        <f>+SUBTOTAL(3,$F$8:F635)</f>
        <v>45</v>
      </c>
      <c r="D635" s="24" t="s">
        <v>174</v>
      </c>
      <c r="E635" s="25" t="s">
        <v>186</v>
      </c>
      <c r="F635" s="52" t="s">
        <v>1391</v>
      </c>
      <c r="G635" s="23" t="s">
        <v>29</v>
      </c>
      <c r="H635" s="19" t="str">
        <f t="shared" si="37"/>
        <v>"Жавохир чарм инвест гроуп" МЧЖ Чорвачиликни ташкил этиш</v>
      </c>
      <c r="I635" s="23"/>
      <c r="J635" s="25" t="s">
        <v>24</v>
      </c>
      <c r="K635" s="25" t="s">
        <v>539</v>
      </c>
      <c r="L635" s="18"/>
      <c r="M635" s="18"/>
      <c r="N635" s="20"/>
      <c r="O635" s="20"/>
      <c r="P635" s="20"/>
      <c r="Q635" s="20"/>
      <c r="R635" s="21">
        <f t="shared" si="38"/>
        <v>2039.6624999999999</v>
      </c>
      <c r="S635" s="27">
        <v>200</v>
      </c>
      <c r="T635" s="27"/>
      <c r="U635" s="27">
        <v>162.5</v>
      </c>
      <c r="V635" s="27"/>
      <c r="W635" s="22">
        <f t="shared" si="39"/>
        <v>3</v>
      </c>
      <c r="X635" s="27">
        <v>3</v>
      </c>
      <c r="Y635" s="26"/>
      <c r="Z635" s="26"/>
      <c r="AA635" s="40">
        <v>44742</v>
      </c>
      <c r="AB635" s="34"/>
      <c r="AC635" s="34" t="s">
        <v>3270</v>
      </c>
      <c r="AD635" s="25" t="s">
        <v>28</v>
      </c>
    </row>
    <row r="636" spans="1:30" ht="31.5" hidden="1" x14ac:dyDescent="0.25">
      <c r="A636" t="s">
        <v>3060</v>
      </c>
      <c r="B636" t="s">
        <v>1092</v>
      </c>
      <c r="C636" s="17">
        <f>+SUBTOTAL(3,$F$8:F636)</f>
        <v>45</v>
      </c>
      <c r="D636" s="24" t="s">
        <v>174</v>
      </c>
      <c r="E636" s="25" t="s">
        <v>186</v>
      </c>
      <c r="F636" s="52" t="s">
        <v>1392</v>
      </c>
      <c r="G636" s="23" t="s">
        <v>81</v>
      </c>
      <c r="H636" s="19" t="str">
        <f t="shared" si="37"/>
        <v>"Кластер обод ўлка келажаги" МЧЖ Қўйчиликни ривожлантириш</v>
      </c>
      <c r="I636" s="23"/>
      <c r="J636" s="25" t="s">
        <v>23</v>
      </c>
      <c r="K636" s="25" t="s">
        <v>42</v>
      </c>
      <c r="L636" s="18"/>
      <c r="M636" s="18"/>
      <c r="N636" s="20"/>
      <c r="O636" s="20"/>
      <c r="P636" s="20"/>
      <c r="Q636" s="20"/>
      <c r="R636" s="21">
        <f t="shared" si="38"/>
        <v>2000</v>
      </c>
      <c r="S636" s="27">
        <v>500</v>
      </c>
      <c r="T636" s="27">
        <v>1500</v>
      </c>
      <c r="U636" s="27"/>
      <c r="V636" s="27"/>
      <c r="W636" s="22">
        <f t="shared" si="39"/>
        <v>2</v>
      </c>
      <c r="X636" s="54">
        <v>2</v>
      </c>
      <c r="Y636" s="60"/>
      <c r="Z636" s="26"/>
      <c r="AA636" s="40">
        <v>44742</v>
      </c>
      <c r="AB636" s="34"/>
      <c r="AC636" s="34" t="s">
        <v>3271</v>
      </c>
      <c r="AD636" s="25" t="s">
        <v>89</v>
      </c>
    </row>
    <row r="637" spans="1:30" ht="31.5" hidden="1" x14ac:dyDescent="0.25">
      <c r="A637" t="s">
        <v>3061</v>
      </c>
      <c r="B637" t="s">
        <v>1092</v>
      </c>
      <c r="C637" s="17">
        <f>+SUBTOTAL(3,$F$8:F637)</f>
        <v>45</v>
      </c>
      <c r="D637" s="24" t="s">
        <v>174</v>
      </c>
      <c r="E637" s="25" t="s">
        <v>186</v>
      </c>
      <c r="F637" s="23" t="s">
        <v>1437</v>
      </c>
      <c r="G637" s="23" t="s">
        <v>301</v>
      </c>
      <c r="H637" s="19" t="str">
        <f t="shared" si="37"/>
        <v>Элита бошоқ далалари ФХ Техника базасини ривожлантириш</v>
      </c>
      <c r="I637" s="23"/>
      <c r="J637" s="25" t="s">
        <v>24</v>
      </c>
      <c r="K637" s="25" t="s">
        <v>530</v>
      </c>
      <c r="L637" s="18"/>
      <c r="M637" s="18"/>
      <c r="N637" s="20"/>
      <c r="O637" s="20"/>
      <c r="P637" s="20"/>
      <c r="Q637" s="20"/>
      <c r="R637" s="21">
        <f t="shared" si="38"/>
        <v>1400</v>
      </c>
      <c r="S637" s="27">
        <v>1000</v>
      </c>
      <c r="T637" s="27">
        <v>400</v>
      </c>
      <c r="U637" s="27"/>
      <c r="V637" s="27"/>
      <c r="W637" s="22">
        <f t="shared" si="39"/>
        <v>4</v>
      </c>
      <c r="X637" s="27">
        <v>4</v>
      </c>
      <c r="Y637" s="26"/>
      <c r="Z637" s="26"/>
      <c r="AA637" s="40">
        <v>44799</v>
      </c>
      <c r="AB637" s="34"/>
      <c r="AC637" s="34" t="s">
        <v>3272</v>
      </c>
      <c r="AD637" s="25" t="s">
        <v>28</v>
      </c>
    </row>
    <row r="638" spans="1:30" ht="31.5" hidden="1" x14ac:dyDescent="0.25">
      <c r="A638" t="s">
        <v>3062</v>
      </c>
      <c r="B638" t="s">
        <v>1092</v>
      </c>
      <c r="C638" s="17">
        <f>+SUBTOTAL(3,$F$8:F638)</f>
        <v>45</v>
      </c>
      <c r="D638" s="24" t="s">
        <v>174</v>
      </c>
      <c r="E638" s="25" t="s">
        <v>186</v>
      </c>
      <c r="F638" s="52" t="s">
        <v>1438</v>
      </c>
      <c r="G638" s="23" t="s">
        <v>46</v>
      </c>
      <c r="H638" s="19" t="str">
        <f t="shared" si="37"/>
        <v>"Сардорбек СГ универсал" МЧЖ  Савдо ва маиший хизмат кўрсатиш</v>
      </c>
      <c r="I638" s="23"/>
      <c r="J638" s="25" t="s">
        <v>24</v>
      </c>
      <c r="K638" s="25" t="s">
        <v>155</v>
      </c>
      <c r="L638" s="18"/>
      <c r="M638" s="18"/>
      <c r="N638" s="20"/>
      <c r="O638" s="20"/>
      <c r="P638" s="20"/>
      <c r="Q638" s="20"/>
      <c r="R638" s="21">
        <f t="shared" si="38"/>
        <v>400</v>
      </c>
      <c r="S638" s="27">
        <v>400</v>
      </c>
      <c r="T638" s="27"/>
      <c r="U638" s="27"/>
      <c r="V638" s="27"/>
      <c r="W638" s="22">
        <f t="shared" si="39"/>
        <v>4</v>
      </c>
      <c r="X638" s="27">
        <v>4</v>
      </c>
      <c r="Y638" s="26"/>
      <c r="Z638" s="26"/>
      <c r="AA638" s="40">
        <v>44795</v>
      </c>
      <c r="AB638" s="34"/>
      <c r="AC638" s="34" t="s">
        <v>3273</v>
      </c>
      <c r="AD638" s="25" t="s">
        <v>1439</v>
      </c>
    </row>
    <row r="639" spans="1:30" ht="31.5" hidden="1" x14ac:dyDescent="0.25">
      <c r="A639" t="s">
        <v>3063</v>
      </c>
      <c r="B639" t="s">
        <v>1092</v>
      </c>
      <c r="C639" s="17">
        <f>+SUBTOTAL(3,$F$8:F639)</f>
        <v>45</v>
      </c>
      <c r="D639" s="24" t="s">
        <v>174</v>
      </c>
      <c r="E639" s="25" t="s">
        <v>186</v>
      </c>
      <c r="F639" s="52" t="s">
        <v>1440</v>
      </c>
      <c r="G639" s="23" t="s">
        <v>128</v>
      </c>
      <c r="H639" s="19" t="str">
        <f t="shared" si="37"/>
        <v>"Хуршид инвест савдо" МЧЖ  Чорвачилик</v>
      </c>
      <c r="I639" s="23"/>
      <c r="J639" s="25" t="s">
        <v>23</v>
      </c>
      <c r="K639" s="25" t="s">
        <v>42</v>
      </c>
      <c r="L639" s="18"/>
      <c r="M639" s="18"/>
      <c r="N639" s="20"/>
      <c r="O639" s="20"/>
      <c r="P639" s="20"/>
      <c r="Q639" s="20"/>
      <c r="R639" s="21">
        <f t="shared" si="38"/>
        <v>400</v>
      </c>
      <c r="S639" s="27">
        <v>400</v>
      </c>
      <c r="T639" s="27"/>
      <c r="U639" s="27"/>
      <c r="V639" s="27"/>
      <c r="W639" s="22">
        <f t="shared" si="39"/>
        <v>4</v>
      </c>
      <c r="X639" s="27">
        <v>4</v>
      </c>
      <c r="Y639" s="26"/>
      <c r="Z639" s="26"/>
      <c r="AA639" s="40">
        <v>44797</v>
      </c>
      <c r="AB639" s="34"/>
      <c r="AC639" s="34" t="s">
        <v>3274</v>
      </c>
      <c r="AD639" s="25" t="s">
        <v>21</v>
      </c>
    </row>
    <row r="640" spans="1:30" ht="31.5" hidden="1" x14ac:dyDescent="0.25">
      <c r="A640" t="s">
        <v>3188</v>
      </c>
      <c r="B640" t="s">
        <v>1092</v>
      </c>
      <c r="C640" s="17">
        <f>+SUBTOTAL(3,$F$8:F640)</f>
        <v>45</v>
      </c>
      <c r="D640" s="24" t="s">
        <v>174</v>
      </c>
      <c r="E640" s="25" t="s">
        <v>186</v>
      </c>
      <c r="F640" s="52" t="s">
        <v>1703</v>
      </c>
      <c r="G640" s="23" t="s">
        <v>232</v>
      </c>
      <c r="H640" s="19" t="str">
        <f t="shared" si="37"/>
        <v>"Нуроний Жуманазар ота" ОК Қишлоқ хўжалиги маҳсулотларини қайта ишлаш</v>
      </c>
      <c r="I640" s="23"/>
      <c r="J640" s="25" t="s">
        <v>20</v>
      </c>
      <c r="K640" s="25" t="s">
        <v>526</v>
      </c>
      <c r="L640" s="18"/>
      <c r="M640" s="18"/>
      <c r="N640" s="20"/>
      <c r="O640" s="20"/>
      <c r="P640" s="20"/>
      <c r="Q640" s="20"/>
      <c r="R640" s="21">
        <f t="shared" si="38"/>
        <v>800</v>
      </c>
      <c r="S640" s="27">
        <v>400</v>
      </c>
      <c r="T640" s="27">
        <v>400</v>
      </c>
      <c r="U640" s="27"/>
      <c r="V640" s="27"/>
      <c r="W640" s="22">
        <f t="shared" si="39"/>
        <v>2</v>
      </c>
      <c r="X640" s="27">
        <v>2</v>
      </c>
      <c r="Y640" s="26"/>
      <c r="Z640" s="26"/>
      <c r="AA640" s="40">
        <v>44870</v>
      </c>
      <c r="AB640" s="34"/>
      <c r="AC640" s="34" t="s">
        <v>3349</v>
      </c>
      <c r="AD640" s="25" t="s">
        <v>1714</v>
      </c>
    </row>
    <row r="641" spans="1:31" ht="31.5" hidden="1" x14ac:dyDescent="0.25">
      <c r="A641" t="s">
        <v>3189</v>
      </c>
      <c r="B641" t="s">
        <v>1092</v>
      </c>
      <c r="C641" s="17">
        <f>+SUBTOTAL(3,$F$8:F641)</f>
        <v>45</v>
      </c>
      <c r="D641" s="24" t="s">
        <v>174</v>
      </c>
      <c r="E641" s="25" t="s">
        <v>186</v>
      </c>
      <c r="F641" s="52" t="s">
        <v>1704</v>
      </c>
      <c r="G641" s="23" t="s">
        <v>220</v>
      </c>
      <c r="H641" s="19" t="str">
        <f t="shared" si="37"/>
        <v>"Дунё файз маркет" МЧЖ Савдо мажмуаси ташкил қилиш</v>
      </c>
      <c r="I641" s="23"/>
      <c r="J641" s="25" t="s">
        <v>24</v>
      </c>
      <c r="K641" s="25" t="s">
        <v>155</v>
      </c>
      <c r="L641" s="18"/>
      <c r="M641" s="18"/>
      <c r="N641" s="20"/>
      <c r="O641" s="20"/>
      <c r="P641" s="20"/>
      <c r="Q641" s="20"/>
      <c r="R641" s="21">
        <f t="shared" si="38"/>
        <v>1000</v>
      </c>
      <c r="S641" s="27">
        <v>1000</v>
      </c>
      <c r="T641" s="27"/>
      <c r="U641" s="27"/>
      <c r="V641" s="27"/>
      <c r="W641" s="22">
        <f t="shared" si="39"/>
        <v>2</v>
      </c>
      <c r="X641" s="27">
        <v>2</v>
      </c>
      <c r="Y641" s="26"/>
      <c r="Z641" s="26"/>
      <c r="AA641" s="40">
        <v>44875</v>
      </c>
      <c r="AB641" s="34"/>
      <c r="AC641" s="34" t="s">
        <v>3350</v>
      </c>
      <c r="AD641" s="25" t="s">
        <v>1714</v>
      </c>
    </row>
    <row r="642" spans="1:31" ht="31.5" hidden="1" x14ac:dyDescent="0.25">
      <c r="A642" t="s">
        <v>3449</v>
      </c>
      <c r="B642" t="s">
        <v>2128</v>
      </c>
      <c r="C642" s="17">
        <f>+SUBTOTAL(3,$F$8:F642)</f>
        <v>45</v>
      </c>
      <c r="D642" s="24" t="s">
        <v>174</v>
      </c>
      <c r="E642" s="25" t="s">
        <v>186</v>
      </c>
      <c r="F642" s="23" t="s">
        <v>813</v>
      </c>
      <c r="G642" s="23" t="s">
        <v>308</v>
      </c>
      <c r="H642" s="19" t="str">
        <f t="shared" si="37"/>
        <v>"Хартанг стандарт нон"ХК  Тикувчилик ва ширинликлар ишлаб чиқаришни ташкил этиш</v>
      </c>
      <c r="I642" s="23"/>
      <c r="J642" s="25" t="s">
        <v>20</v>
      </c>
      <c r="K642" s="25" t="s">
        <v>40</v>
      </c>
      <c r="L642" s="18"/>
      <c r="M642" s="18"/>
      <c r="N642" s="20"/>
      <c r="O642" s="20"/>
      <c r="P642" s="20"/>
      <c r="Q642" s="20"/>
      <c r="R642" s="21">
        <f t="shared" si="38"/>
        <v>1044</v>
      </c>
      <c r="S642" s="27">
        <v>800</v>
      </c>
      <c r="T642" s="27">
        <v>244</v>
      </c>
      <c r="U642" s="27">
        <v>0</v>
      </c>
      <c r="V642" s="27">
        <v>0</v>
      </c>
      <c r="W642" s="22">
        <f t="shared" si="39"/>
        <v>5</v>
      </c>
      <c r="X642" s="27">
        <v>5</v>
      </c>
      <c r="Y642" s="26">
        <v>0</v>
      </c>
      <c r="Z642" s="26">
        <v>0</v>
      </c>
      <c r="AA642" s="40">
        <v>44906</v>
      </c>
      <c r="AB642" s="34"/>
      <c r="AC642" s="34" t="s">
        <v>2196</v>
      </c>
      <c r="AD642" s="25" t="s">
        <v>21</v>
      </c>
      <c r="AE642" t="s">
        <v>3416</v>
      </c>
    </row>
    <row r="643" spans="1:31" ht="31.5" hidden="1" x14ac:dyDescent="0.25">
      <c r="A643" t="s">
        <v>3450</v>
      </c>
      <c r="B643" t="s">
        <v>2128</v>
      </c>
      <c r="C643" s="17">
        <f>+SUBTOTAL(3,$F$8:F643)</f>
        <v>45</v>
      </c>
      <c r="D643" s="24" t="s">
        <v>174</v>
      </c>
      <c r="E643" s="25" t="s">
        <v>186</v>
      </c>
      <c r="F643" s="23" t="s">
        <v>991</v>
      </c>
      <c r="G643" s="23" t="s">
        <v>97</v>
      </c>
      <c r="H643" s="19" t="str">
        <f t="shared" si="37"/>
        <v>"Челак қурилиш моллари сервис"МЧЖ Бетон махсулотлари ишлаб чиқариш</v>
      </c>
      <c r="I643" s="23"/>
      <c r="J643" s="25" t="s">
        <v>20</v>
      </c>
      <c r="K643" s="25" t="s">
        <v>527</v>
      </c>
      <c r="L643" s="18"/>
      <c r="M643" s="18"/>
      <c r="N643" s="20"/>
      <c r="O643" s="20"/>
      <c r="P643" s="20"/>
      <c r="Q643" s="20"/>
      <c r="R643" s="21">
        <f t="shared" si="38"/>
        <v>5600</v>
      </c>
      <c r="S643" s="27">
        <v>5600</v>
      </c>
      <c r="T643" s="27">
        <v>0</v>
      </c>
      <c r="U643" s="27">
        <v>0</v>
      </c>
      <c r="V643" s="27">
        <v>0</v>
      </c>
      <c r="W643" s="22">
        <f t="shared" si="39"/>
        <v>30</v>
      </c>
      <c r="X643" s="27">
        <v>30</v>
      </c>
      <c r="Y643" s="26">
        <v>0</v>
      </c>
      <c r="Z643" s="26">
        <v>0</v>
      </c>
      <c r="AA643" s="40">
        <v>44909</v>
      </c>
      <c r="AB643" s="34"/>
      <c r="AC643" s="34" t="s">
        <v>2199</v>
      </c>
      <c r="AD643" s="25" t="s">
        <v>8</v>
      </c>
      <c r="AE643" t="s">
        <v>3416</v>
      </c>
    </row>
    <row r="644" spans="1:31" ht="31.5" hidden="1" x14ac:dyDescent="0.25">
      <c r="A644" t="s">
        <v>3639</v>
      </c>
      <c r="B644" t="s">
        <v>2128</v>
      </c>
      <c r="C644" s="17">
        <f>+SUBTOTAL(3,$F$8:F644)</f>
        <v>45</v>
      </c>
      <c r="D644" s="24" t="s">
        <v>174</v>
      </c>
      <c r="E644" s="25" t="s">
        <v>186</v>
      </c>
      <c r="F644" s="23" t="s">
        <v>1907</v>
      </c>
      <c r="G644" s="23" t="s">
        <v>503</v>
      </c>
      <c r="H644" s="19" t="str">
        <f t="shared" si="37"/>
        <v>"ZARAFSHON SAXOVAT DIYORI" фермер хўжалиги Томчилатиб суғоришни ташкил этиш</v>
      </c>
      <c r="I644" s="23"/>
      <c r="J644" s="25" t="s">
        <v>23</v>
      </c>
      <c r="K644" s="25" t="s">
        <v>538</v>
      </c>
      <c r="L644" s="18"/>
      <c r="M644" s="18"/>
      <c r="N644" s="20"/>
      <c r="O644" s="20"/>
      <c r="P644" s="20"/>
      <c r="Q644" s="20"/>
      <c r="R644" s="21">
        <f t="shared" si="38"/>
        <v>355</v>
      </c>
      <c r="S644" s="27">
        <v>100</v>
      </c>
      <c r="T644" s="27">
        <v>255</v>
      </c>
      <c r="U644" s="27"/>
      <c r="V644" s="27"/>
      <c r="W644" s="22">
        <f t="shared" si="39"/>
        <v>2</v>
      </c>
      <c r="X644" s="27">
        <v>2</v>
      </c>
      <c r="Y644" s="26"/>
      <c r="Z644" s="26"/>
      <c r="AA644" s="40">
        <v>44909</v>
      </c>
      <c r="AB644" s="34"/>
      <c r="AC644" s="34" t="s">
        <v>2236</v>
      </c>
      <c r="AD644" s="25" t="s">
        <v>21</v>
      </c>
      <c r="AE644" t="s">
        <v>3417</v>
      </c>
    </row>
    <row r="645" spans="1:31" ht="31.5" hidden="1" x14ac:dyDescent="0.25">
      <c r="A645" t="s">
        <v>3640</v>
      </c>
      <c r="B645" t="s">
        <v>2128</v>
      </c>
      <c r="C645" s="17">
        <f>+SUBTOTAL(3,$F$8:F645)</f>
        <v>45</v>
      </c>
      <c r="D645" s="24" t="s">
        <v>174</v>
      </c>
      <c r="E645" s="25" t="s">
        <v>186</v>
      </c>
      <c r="F645" s="23" t="s">
        <v>1922</v>
      </c>
      <c r="G645" s="23" t="s">
        <v>156</v>
      </c>
      <c r="H645" s="19" t="str">
        <f t="shared" si="37"/>
        <v>"КУМУШ УНИВЕРСАЛ САВДО" оилавий корхонаси Ёғ ишлаб чиқаришни кенгайтириш</v>
      </c>
      <c r="I645" s="23"/>
      <c r="J645" s="25" t="s">
        <v>20</v>
      </c>
      <c r="K645" s="25" t="s">
        <v>537</v>
      </c>
      <c r="L645" s="18"/>
      <c r="M645" s="18"/>
      <c r="N645" s="20"/>
      <c r="O645" s="20"/>
      <c r="P645" s="20"/>
      <c r="Q645" s="20"/>
      <c r="R645" s="21">
        <f t="shared" si="38"/>
        <v>1450</v>
      </c>
      <c r="S645" s="27">
        <v>500</v>
      </c>
      <c r="T645" s="27">
        <v>950</v>
      </c>
      <c r="U645" s="27"/>
      <c r="V645" s="27"/>
      <c r="W645" s="22">
        <f t="shared" si="39"/>
        <v>3</v>
      </c>
      <c r="X645" s="27">
        <v>3</v>
      </c>
      <c r="Y645" s="26"/>
      <c r="Z645" s="26"/>
      <c r="AA645" s="40">
        <v>44909</v>
      </c>
      <c r="AB645" s="34"/>
      <c r="AC645" s="34" t="s">
        <v>2150</v>
      </c>
      <c r="AD645" s="25" t="s">
        <v>92</v>
      </c>
      <c r="AE645" t="s">
        <v>3417</v>
      </c>
    </row>
    <row r="646" spans="1:31" ht="31.5" hidden="1" x14ac:dyDescent="0.25">
      <c r="A646" t="s">
        <v>3641</v>
      </c>
      <c r="B646" t="s">
        <v>2128</v>
      </c>
      <c r="C646" s="17">
        <f>+SUBTOTAL(3,$F$8:F646)</f>
        <v>45</v>
      </c>
      <c r="D646" s="24" t="s">
        <v>174</v>
      </c>
      <c r="E646" s="25" t="s">
        <v>186</v>
      </c>
      <c r="F646" s="23" t="s">
        <v>1930</v>
      </c>
      <c r="G646" s="23" t="s">
        <v>1931</v>
      </c>
      <c r="H646" s="19" t="str">
        <f t="shared" si="37"/>
        <v>"САГ Агро Пайариқ" МЧЖ Қишлоқ хўжалиги маҳсулотларини саралашни ташкил этиш</v>
      </c>
      <c r="I646" s="23"/>
      <c r="J646" s="25" t="s">
        <v>20</v>
      </c>
      <c r="K646" s="25" t="s">
        <v>544</v>
      </c>
      <c r="L646" s="18"/>
      <c r="M646" s="18"/>
      <c r="N646" s="20"/>
      <c r="O646" s="20"/>
      <c r="P646" s="20"/>
      <c r="Q646" s="20"/>
      <c r="R646" s="21">
        <f t="shared" si="38"/>
        <v>32434.665000000001</v>
      </c>
      <c r="S646" s="27">
        <v>22642</v>
      </c>
      <c r="T646" s="27"/>
      <c r="U646" s="27">
        <v>865</v>
      </c>
      <c r="V646" s="27"/>
      <c r="W646" s="22">
        <f t="shared" si="39"/>
        <v>10</v>
      </c>
      <c r="X646" s="27">
        <v>10</v>
      </c>
      <c r="Y646" s="26"/>
      <c r="Z646" s="26"/>
      <c r="AA646" s="40">
        <v>44920</v>
      </c>
      <c r="AB646" s="34">
        <v>45284</v>
      </c>
      <c r="AC646" s="34" t="s">
        <v>2239</v>
      </c>
      <c r="AD646" s="25" t="s">
        <v>89</v>
      </c>
      <c r="AE646" t="s">
        <v>3417</v>
      </c>
    </row>
    <row r="647" spans="1:31" ht="31.5" hidden="1" x14ac:dyDescent="0.25">
      <c r="A647" t="s">
        <v>3642</v>
      </c>
      <c r="B647" t="s">
        <v>2128</v>
      </c>
      <c r="C647" s="17">
        <f>+SUBTOTAL(3,$F$8:F647)</f>
        <v>45</v>
      </c>
      <c r="D647" s="24" t="s">
        <v>174</v>
      </c>
      <c r="E647" s="25" t="s">
        <v>186</v>
      </c>
      <c r="F647" s="23" t="s">
        <v>1953</v>
      </c>
      <c r="G647" s="23" t="s">
        <v>1954</v>
      </c>
      <c r="H647" s="19" t="str">
        <f t="shared" si="37"/>
        <v>"Globaltex" МЧЖ Текстил фабрикаси ташкил этиш</v>
      </c>
      <c r="I647" s="23"/>
      <c r="J647" s="25" t="s">
        <v>20</v>
      </c>
      <c r="K647" s="25" t="s">
        <v>40</v>
      </c>
      <c r="L647" s="18"/>
      <c r="M647" s="18"/>
      <c r="N647" s="20"/>
      <c r="O647" s="20"/>
      <c r="P647" s="20"/>
      <c r="Q647" s="20"/>
      <c r="R647" s="21">
        <f t="shared" si="38"/>
        <v>2000</v>
      </c>
      <c r="S647" s="27">
        <v>2000</v>
      </c>
      <c r="T647" s="27"/>
      <c r="U647" s="27"/>
      <c r="V647" s="27"/>
      <c r="W647" s="22">
        <f t="shared" si="39"/>
        <v>50</v>
      </c>
      <c r="X647" s="27">
        <v>50</v>
      </c>
      <c r="Y647" s="26"/>
      <c r="Z647" s="26"/>
      <c r="AA647" s="40">
        <v>44909</v>
      </c>
      <c r="AB647" s="34"/>
      <c r="AC647" s="34" t="s">
        <v>2141</v>
      </c>
      <c r="AD647" s="25" t="s">
        <v>8</v>
      </c>
      <c r="AE647" t="s">
        <v>3417</v>
      </c>
    </row>
    <row r="648" spans="1:31" ht="31.5" hidden="1" x14ac:dyDescent="0.25">
      <c r="A648" t="s">
        <v>3643</v>
      </c>
      <c r="B648" t="s">
        <v>2128</v>
      </c>
      <c r="C648" s="17">
        <f>+SUBTOTAL(3,$F$8:F648)</f>
        <v>45</v>
      </c>
      <c r="D648" s="24" t="s">
        <v>174</v>
      </c>
      <c r="E648" s="25" t="s">
        <v>186</v>
      </c>
      <c r="F648" s="23" t="s">
        <v>1955</v>
      </c>
      <c r="G648" s="23" t="s">
        <v>48</v>
      </c>
      <c r="H648" s="19" t="str">
        <f t="shared" ref="H648:H711" si="40">+CONCATENATE(F648," ",G648)</f>
        <v>"Hamroh savdo tarmog'i" МЧЖ Савдо мажмуаси ташкил этиш</v>
      </c>
      <c r="I648" s="23"/>
      <c r="J648" s="25" t="s">
        <v>24</v>
      </c>
      <c r="K648" s="25" t="s">
        <v>155</v>
      </c>
      <c r="L648" s="18"/>
      <c r="M648" s="18"/>
      <c r="N648" s="20"/>
      <c r="O648" s="20"/>
      <c r="P648" s="20"/>
      <c r="Q648" s="20"/>
      <c r="R648" s="21">
        <f t="shared" si="38"/>
        <v>5000</v>
      </c>
      <c r="S648" s="54">
        <v>5000</v>
      </c>
      <c r="T648" s="27"/>
      <c r="U648" s="27"/>
      <c r="V648" s="27"/>
      <c r="W648" s="22">
        <f t="shared" si="39"/>
        <v>11</v>
      </c>
      <c r="X648" s="27">
        <v>11</v>
      </c>
      <c r="Y648" s="26"/>
      <c r="Z648" s="26"/>
      <c r="AA648" s="40">
        <v>44916</v>
      </c>
      <c r="AB648" s="34">
        <v>44911</v>
      </c>
      <c r="AC648" s="34" t="s">
        <v>2252</v>
      </c>
      <c r="AD648" s="25" t="s">
        <v>8</v>
      </c>
      <c r="AE648" t="s">
        <v>3417</v>
      </c>
    </row>
    <row r="649" spans="1:31" ht="31.5" hidden="1" x14ac:dyDescent="0.25">
      <c r="A649" t="s">
        <v>3644</v>
      </c>
      <c r="B649" t="s">
        <v>2128</v>
      </c>
      <c r="C649" s="17">
        <f>+SUBTOTAL(3,$F$8:F649)</f>
        <v>45</v>
      </c>
      <c r="D649" s="24" t="s">
        <v>174</v>
      </c>
      <c r="E649" s="25" t="s">
        <v>186</v>
      </c>
      <c r="F649" s="23" t="s">
        <v>1956</v>
      </c>
      <c r="G649" s="23" t="s">
        <v>1954</v>
      </c>
      <c r="H649" s="19" t="str">
        <f t="shared" si="40"/>
        <v>"Parsdise white gold textile" МЧЖ Текстил фабрикаси ташкил этиш</v>
      </c>
      <c r="I649" s="23"/>
      <c r="J649" s="25" t="s">
        <v>20</v>
      </c>
      <c r="K649" s="25" t="s">
        <v>40</v>
      </c>
      <c r="L649" s="18"/>
      <c r="M649" s="18"/>
      <c r="N649" s="20"/>
      <c r="O649" s="20"/>
      <c r="P649" s="20"/>
      <c r="Q649" s="20"/>
      <c r="R649" s="21">
        <f t="shared" si="38"/>
        <v>15000</v>
      </c>
      <c r="S649" s="27">
        <v>15000</v>
      </c>
      <c r="T649" s="27"/>
      <c r="U649" s="27"/>
      <c r="V649" s="27"/>
      <c r="W649" s="22">
        <f t="shared" si="39"/>
        <v>150</v>
      </c>
      <c r="X649" s="27">
        <v>150</v>
      </c>
      <c r="Y649" s="26"/>
      <c r="Z649" s="26"/>
      <c r="AA649" s="40">
        <v>44909</v>
      </c>
      <c r="AB649" s="34"/>
      <c r="AC649" s="34" t="s">
        <v>2180</v>
      </c>
      <c r="AD649" s="25" t="s">
        <v>8</v>
      </c>
      <c r="AE649" t="s">
        <v>3417</v>
      </c>
    </row>
    <row r="650" spans="1:31" ht="31.5" hidden="1" x14ac:dyDescent="0.25">
      <c r="A650" t="s">
        <v>3645</v>
      </c>
      <c r="B650" t="s">
        <v>2128</v>
      </c>
      <c r="C650" s="17">
        <f>+SUBTOTAL(3,$F$8:F650)</f>
        <v>45</v>
      </c>
      <c r="D650" s="24" t="s">
        <v>174</v>
      </c>
      <c r="E650" s="25" t="s">
        <v>186</v>
      </c>
      <c r="F650" s="23" t="s">
        <v>1957</v>
      </c>
      <c r="G650" s="23" t="s">
        <v>121</v>
      </c>
      <c r="H650" s="19" t="str">
        <f t="shared" si="40"/>
        <v>"Sadaf biznes servis" МЧЖ Мебел ишлаб чиқаришни кенгайтириш</v>
      </c>
      <c r="I650" s="23"/>
      <c r="J650" s="25" t="s">
        <v>20</v>
      </c>
      <c r="K650" s="25" t="s">
        <v>1386</v>
      </c>
      <c r="L650" s="18"/>
      <c r="M650" s="18"/>
      <c r="N650" s="20"/>
      <c r="O650" s="20"/>
      <c r="P650" s="20"/>
      <c r="Q650" s="20"/>
      <c r="R650" s="21">
        <f t="shared" si="38"/>
        <v>1500</v>
      </c>
      <c r="S650" s="27">
        <v>1500</v>
      </c>
      <c r="T650" s="27"/>
      <c r="U650" s="27"/>
      <c r="V650" s="27"/>
      <c r="W650" s="22">
        <f t="shared" si="39"/>
        <v>4</v>
      </c>
      <c r="X650" s="27">
        <v>4</v>
      </c>
      <c r="Y650" s="26"/>
      <c r="Z650" s="26"/>
      <c r="AA650" s="40">
        <v>44909</v>
      </c>
      <c r="AB650" s="34"/>
      <c r="AC650" s="34" t="s">
        <v>2143</v>
      </c>
      <c r="AD650" s="25" t="s">
        <v>8</v>
      </c>
      <c r="AE650" t="s">
        <v>3417</v>
      </c>
    </row>
    <row r="651" spans="1:31" ht="31.5" hidden="1" x14ac:dyDescent="0.25">
      <c r="A651" t="s">
        <v>3646</v>
      </c>
      <c r="B651" t="s">
        <v>2128</v>
      </c>
      <c r="C651" s="17">
        <f>+SUBTOTAL(3,$F$8:F651)</f>
        <v>45</v>
      </c>
      <c r="D651" s="24" t="s">
        <v>174</v>
      </c>
      <c r="E651" s="25" t="s">
        <v>186</v>
      </c>
      <c r="F651" s="23" t="s">
        <v>1958</v>
      </c>
      <c r="G651" s="23" t="s">
        <v>503</v>
      </c>
      <c r="H651" s="19" t="str">
        <f t="shared" si="40"/>
        <v>"Sirli ixtiro" МЧЖ Томчилатиб суғоришни ташкил этиш</v>
      </c>
      <c r="I651" s="23"/>
      <c r="J651" s="25" t="s">
        <v>23</v>
      </c>
      <c r="K651" s="25" t="s">
        <v>538</v>
      </c>
      <c r="L651" s="18"/>
      <c r="M651" s="18"/>
      <c r="N651" s="20"/>
      <c r="O651" s="20"/>
      <c r="P651" s="20"/>
      <c r="Q651" s="20"/>
      <c r="R651" s="21">
        <f t="shared" si="38"/>
        <v>360</v>
      </c>
      <c r="S651" s="27">
        <v>100</v>
      </c>
      <c r="T651" s="27">
        <v>260</v>
      </c>
      <c r="U651" s="27"/>
      <c r="V651" s="27"/>
      <c r="W651" s="22">
        <f t="shared" si="39"/>
        <v>2</v>
      </c>
      <c r="X651" s="27">
        <v>2</v>
      </c>
      <c r="Y651" s="26"/>
      <c r="Z651" s="26"/>
      <c r="AA651" s="40">
        <v>44909</v>
      </c>
      <c r="AB651" s="34"/>
      <c r="AC651" s="34" t="s">
        <v>2278</v>
      </c>
      <c r="AD651" s="25" t="s">
        <v>21</v>
      </c>
      <c r="AE651" t="s">
        <v>3417</v>
      </c>
    </row>
    <row r="652" spans="1:31" ht="31.5" hidden="1" x14ac:dyDescent="0.25">
      <c r="A652" t="s">
        <v>3647</v>
      </c>
      <c r="B652" t="s">
        <v>2128</v>
      </c>
      <c r="C652" s="17">
        <f>+SUBTOTAL(3,$F$8:F652)</f>
        <v>45</v>
      </c>
      <c r="D652" s="24" t="s">
        <v>174</v>
      </c>
      <c r="E652" s="25" t="s">
        <v>186</v>
      </c>
      <c r="F652" s="23" t="s">
        <v>1959</v>
      </c>
      <c r="G652" s="23" t="s">
        <v>1960</v>
      </c>
      <c r="H652" s="19" t="str">
        <f t="shared" si="40"/>
        <v>"Мингчуқур" МЧЖ Қурилиш махсулотлари ишлаб чиқаришни ташкил этиш</v>
      </c>
      <c r="I652" s="23"/>
      <c r="J652" s="25" t="s">
        <v>20</v>
      </c>
      <c r="K652" s="25" t="s">
        <v>527</v>
      </c>
      <c r="L652" s="18"/>
      <c r="M652" s="18"/>
      <c r="N652" s="20"/>
      <c r="O652" s="20"/>
      <c r="P652" s="20"/>
      <c r="Q652" s="20"/>
      <c r="R652" s="21">
        <f t="shared" si="38"/>
        <v>1200</v>
      </c>
      <c r="S652" s="27">
        <v>1200</v>
      </c>
      <c r="T652" s="27"/>
      <c r="U652" s="27"/>
      <c r="V652" s="27"/>
      <c r="W652" s="22">
        <f t="shared" si="39"/>
        <v>10</v>
      </c>
      <c r="X652" s="27">
        <v>10</v>
      </c>
      <c r="Y652" s="26"/>
      <c r="Z652" s="26"/>
      <c r="AA652" s="40">
        <v>44909</v>
      </c>
      <c r="AB652" s="34"/>
      <c r="AC652" s="34" t="s">
        <v>2155</v>
      </c>
      <c r="AD652" s="25" t="s">
        <v>8</v>
      </c>
      <c r="AE652" t="s">
        <v>3417</v>
      </c>
    </row>
    <row r="653" spans="1:31" ht="31.5" hidden="1" x14ac:dyDescent="0.25">
      <c r="A653" t="s">
        <v>3648</v>
      </c>
      <c r="B653" t="s">
        <v>2128</v>
      </c>
      <c r="C653" s="17">
        <f>+SUBTOTAL(3,$F$8:F653)</f>
        <v>45</v>
      </c>
      <c r="D653" s="24" t="s">
        <v>174</v>
      </c>
      <c r="E653" s="25" t="s">
        <v>186</v>
      </c>
      <c r="F653" s="23" t="s">
        <v>1961</v>
      </c>
      <c r="G653" s="23" t="s">
        <v>45</v>
      </c>
      <c r="H653" s="19" t="str">
        <f t="shared" si="40"/>
        <v>"Мухаббат Сарвар файз" МЧЖ Паррандачиликни ташкил этиш</v>
      </c>
      <c r="I653" s="23"/>
      <c r="J653" s="25" t="s">
        <v>23</v>
      </c>
      <c r="K653" s="25" t="s">
        <v>83</v>
      </c>
      <c r="L653" s="18"/>
      <c r="M653" s="18"/>
      <c r="N653" s="20"/>
      <c r="O653" s="20"/>
      <c r="P653" s="20"/>
      <c r="Q653" s="20"/>
      <c r="R653" s="21">
        <f t="shared" si="38"/>
        <v>4500</v>
      </c>
      <c r="S653" s="54">
        <v>1500</v>
      </c>
      <c r="T653" s="27">
        <v>3000</v>
      </c>
      <c r="U653" s="27"/>
      <c r="V653" s="27"/>
      <c r="W653" s="22">
        <f t="shared" si="39"/>
        <v>4</v>
      </c>
      <c r="X653" s="27">
        <v>4</v>
      </c>
      <c r="Y653" s="26"/>
      <c r="Z653" s="26"/>
      <c r="AA653" s="40">
        <v>44909</v>
      </c>
      <c r="AB653" s="34"/>
      <c r="AC653" s="34" t="s">
        <v>2139</v>
      </c>
      <c r="AD653" s="25" t="s">
        <v>91</v>
      </c>
      <c r="AE653" t="s">
        <v>3417</v>
      </c>
    </row>
    <row r="654" spans="1:31" ht="31.5" hidden="1" x14ac:dyDescent="0.25">
      <c r="A654" t="s">
        <v>3649</v>
      </c>
      <c r="B654" t="s">
        <v>2128</v>
      </c>
      <c r="C654" s="17">
        <f>+SUBTOTAL(3,$F$8:F654)</f>
        <v>45</v>
      </c>
      <c r="D654" s="24" t="s">
        <v>174</v>
      </c>
      <c r="E654" s="25" t="s">
        <v>186</v>
      </c>
      <c r="F654" s="23" t="s">
        <v>1962</v>
      </c>
      <c r="G654" s="23" t="s">
        <v>66</v>
      </c>
      <c r="H654" s="19" t="str">
        <f t="shared" si="40"/>
        <v>"Шароф ота чорваси" оилавий корхонаси Қўйчиликни ташкил этиш</v>
      </c>
      <c r="I654" s="23"/>
      <c r="J654" s="25" t="s">
        <v>23</v>
      </c>
      <c r="K654" s="25" t="s">
        <v>42</v>
      </c>
      <c r="L654" s="18"/>
      <c r="M654" s="18"/>
      <c r="N654" s="20"/>
      <c r="O654" s="20"/>
      <c r="P654" s="20"/>
      <c r="Q654" s="20"/>
      <c r="R654" s="21">
        <f t="shared" si="38"/>
        <v>200</v>
      </c>
      <c r="S654" s="27">
        <v>200</v>
      </c>
      <c r="T654" s="27"/>
      <c r="U654" s="27"/>
      <c r="V654" s="27"/>
      <c r="W654" s="22">
        <f t="shared" si="39"/>
        <v>2</v>
      </c>
      <c r="X654" s="27">
        <v>2</v>
      </c>
      <c r="Y654" s="26"/>
      <c r="Z654" s="26"/>
      <c r="AA654" s="40">
        <v>44909</v>
      </c>
      <c r="AB654" s="34"/>
      <c r="AC654" s="34" t="s">
        <v>2146</v>
      </c>
      <c r="AD654" s="25" t="s">
        <v>8</v>
      </c>
      <c r="AE654" t="s">
        <v>3417</v>
      </c>
    </row>
    <row r="655" spans="1:31" ht="31.5" hidden="1" x14ac:dyDescent="0.25">
      <c r="A655" t="s">
        <v>3650</v>
      </c>
      <c r="B655" t="s">
        <v>2128</v>
      </c>
      <c r="C655" s="17">
        <f>+SUBTOTAL(3,$F$8:F655)</f>
        <v>45</v>
      </c>
      <c r="D655" s="24" t="s">
        <v>174</v>
      </c>
      <c r="E655" s="25" t="s">
        <v>186</v>
      </c>
      <c r="F655" s="23" t="s">
        <v>1976</v>
      </c>
      <c r="G655" s="23" t="s">
        <v>518</v>
      </c>
      <c r="H655" s="19" t="str">
        <f t="shared" si="40"/>
        <v>"CHELAK UNIVERSAL GROUP STROY" МЧЖ Савдо хизматларини кенгайтириш</v>
      </c>
      <c r="I655" s="23"/>
      <c r="J655" s="25" t="s">
        <v>24</v>
      </c>
      <c r="K655" s="25" t="s">
        <v>155</v>
      </c>
      <c r="L655" s="18"/>
      <c r="M655" s="18"/>
      <c r="N655" s="20"/>
      <c r="O655" s="20"/>
      <c r="P655" s="20"/>
      <c r="Q655" s="20"/>
      <c r="R655" s="21">
        <f t="shared" si="38"/>
        <v>1100</v>
      </c>
      <c r="S655" s="27">
        <v>340</v>
      </c>
      <c r="T655" s="27">
        <v>760</v>
      </c>
      <c r="U655" s="27"/>
      <c r="V655" s="27"/>
      <c r="W655" s="22">
        <f t="shared" si="39"/>
        <v>3</v>
      </c>
      <c r="X655" s="27">
        <v>3</v>
      </c>
      <c r="Y655" s="26"/>
      <c r="Z655" s="26"/>
      <c r="AA655" s="40">
        <v>44917</v>
      </c>
      <c r="AB655" s="34">
        <v>44917</v>
      </c>
      <c r="AC655" s="34" t="s">
        <v>3219</v>
      </c>
      <c r="AD655" s="25" t="s">
        <v>91</v>
      </c>
      <c r="AE655" t="s">
        <v>3417</v>
      </c>
    </row>
    <row r="656" spans="1:31" ht="31.5" hidden="1" x14ac:dyDescent="0.25">
      <c r="A656" t="s">
        <v>3651</v>
      </c>
      <c r="B656" t="s">
        <v>2128</v>
      </c>
      <c r="C656" s="17">
        <f>+SUBTOTAL(3,$F$8:F656)</f>
        <v>45</v>
      </c>
      <c r="D656" s="24" t="s">
        <v>174</v>
      </c>
      <c r="E656" s="25" t="s">
        <v>186</v>
      </c>
      <c r="F656" s="23" t="s">
        <v>1977</v>
      </c>
      <c r="G656" s="23" t="s">
        <v>518</v>
      </c>
      <c r="H656" s="19" t="str">
        <f t="shared" si="40"/>
        <v>"CHINOBOD PLAST" МЧЖ Савдо хизматларини кенгайтириш</v>
      </c>
      <c r="I656" s="23"/>
      <c r="J656" s="25" t="s">
        <v>24</v>
      </c>
      <c r="K656" s="25" t="s">
        <v>155</v>
      </c>
      <c r="L656" s="18"/>
      <c r="M656" s="18"/>
      <c r="N656" s="20"/>
      <c r="O656" s="20"/>
      <c r="P656" s="20"/>
      <c r="Q656" s="20"/>
      <c r="R656" s="21">
        <f t="shared" si="38"/>
        <v>200</v>
      </c>
      <c r="S656" s="27">
        <v>100</v>
      </c>
      <c r="T656" s="27">
        <v>100</v>
      </c>
      <c r="U656" s="27"/>
      <c r="V656" s="27"/>
      <c r="W656" s="22">
        <f t="shared" si="39"/>
        <v>2</v>
      </c>
      <c r="X656" s="27">
        <v>2</v>
      </c>
      <c r="Y656" s="26"/>
      <c r="Z656" s="26"/>
      <c r="AA656" s="40">
        <v>44909</v>
      </c>
      <c r="AB656" s="34"/>
      <c r="AC656" s="34" t="s">
        <v>2147</v>
      </c>
      <c r="AD656" s="25" t="s">
        <v>91</v>
      </c>
      <c r="AE656" t="s">
        <v>3417</v>
      </c>
    </row>
    <row r="657" spans="1:31" ht="31.5" hidden="1" x14ac:dyDescent="0.25">
      <c r="A657" t="s">
        <v>3652</v>
      </c>
      <c r="B657" t="s">
        <v>2128</v>
      </c>
      <c r="C657" s="17">
        <f>+SUBTOTAL(3,$F$8:F657)</f>
        <v>45</v>
      </c>
      <c r="D657" s="24" t="s">
        <v>174</v>
      </c>
      <c r="E657" s="25" t="s">
        <v>186</v>
      </c>
      <c r="F657" s="23" t="s">
        <v>1978</v>
      </c>
      <c r="G657" s="23" t="s">
        <v>518</v>
      </c>
      <c r="H657" s="19" t="str">
        <f t="shared" si="40"/>
        <v>"SINDAROV SHUXROT NASRIDDINOVICH"  МЧЖ Савдо хизматларини кенгайтириш</v>
      </c>
      <c r="I657" s="23"/>
      <c r="J657" s="25" t="s">
        <v>24</v>
      </c>
      <c r="K657" s="25" t="s">
        <v>155</v>
      </c>
      <c r="L657" s="18"/>
      <c r="M657" s="18"/>
      <c r="N657" s="20"/>
      <c r="O657" s="20"/>
      <c r="P657" s="20"/>
      <c r="Q657" s="20"/>
      <c r="R657" s="21">
        <f t="shared" ref="R657:R720" si="41">+S657+T657+U657*11.321+V657*11.321</f>
        <v>500</v>
      </c>
      <c r="S657" s="27">
        <v>230</v>
      </c>
      <c r="T657" s="27">
        <v>270</v>
      </c>
      <c r="U657" s="27"/>
      <c r="V657" s="27"/>
      <c r="W657" s="22">
        <f t="shared" si="39"/>
        <v>2</v>
      </c>
      <c r="X657" s="27">
        <v>2</v>
      </c>
      <c r="Y657" s="26"/>
      <c r="Z657" s="26"/>
      <c r="AA657" s="40">
        <v>44917</v>
      </c>
      <c r="AB657" s="34">
        <v>44917</v>
      </c>
      <c r="AC657" s="34" t="s">
        <v>2294</v>
      </c>
      <c r="AD657" s="25" t="s">
        <v>91</v>
      </c>
      <c r="AE657" t="s">
        <v>3417</v>
      </c>
    </row>
    <row r="658" spans="1:31" ht="47.25" hidden="1" x14ac:dyDescent="0.25">
      <c r="A658" t="s">
        <v>3653</v>
      </c>
      <c r="B658" t="s">
        <v>2128</v>
      </c>
      <c r="C658" s="17">
        <f>+SUBTOTAL(3,$F$8:F658)</f>
        <v>45</v>
      </c>
      <c r="D658" s="24" t="s">
        <v>174</v>
      </c>
      <c r="E658" s="25" t="s">
        <v>186</v>
      </c>
      <c r="F658" s="23" t="s">
        <v>1984</v>
      </c>
      <c r="G658" s="23" t="s">
        <v>48</v>
      </c>
      <c r="H658" s="19" t="str">
        <f t="shared" si="40"/>
        <v>"BAZAROV SHUXRAT JUMANOVICH" оилавий корхонаси Савдо мажмуаси ташкил этиш</v>
      </c>
      <c r="I658" s="23"/>
      <c r="J658" s="25" t="s">
        <v>24</v>
      </c>
      <c r="K658" s="25" t="s">
        <v>155</v>
      </c>
      <c r="L658" s="18"/>
      <c r="M658" s="18"/>
      <c r="N658" s="20"/>
      <c r="O658" s="20"/>
      <c r="P658" s="20"/>
      <c r="Q658" s="20"/>
      <c r="R658" s="21">
        <f t="shared" si="41"/>
        <v>6000</v>
      </c>
      <c r="S658" s="27">
        <v>5500</v>
      </c>
      <c r="T658" s="27">
        <v>500</v>
      </c>
      <c r="U658" s="27"/>
      <c r="V658" s="27"/>
      <c r="W658" s="22">
        <f t="shared" si="39"/>
        <v>10</v>
      </c>
      <c r="X658" s="27">
        <v>10</v>
      </c>
      <c r="Y658" s="26"/>
      <c r="Z658" s="26"/>
      <c r="AA658" s="40">
        <v>44917</v>
      </c>
      <c r="AB658" s="34">
        <v>44917</v>
      </c>
      <c r="AC658" s="34" t="s">
        <v>2293</v>
      </c>
      <c r="AD658" s="25" t="s">
        <v>91</v>
      </c>
      <c r="AE658" t="s">
        <v>3417</v>
      </c>
    </row>
    <row r="659" spans="1:31" ht="31.5" hidden="1" x14ac:dyDescent="0.25">
      <c r="A659" t="s">
        <v>3654</v>
      </c>
      <c r="B659" t="s">
        <v>2128</v>
      </c>
      <c r="C659" s="17">
        <f>+SUBTOTAL(3,$F$8:F659)</f>
        <v>45</v>
      </c>
      <c r="D659" s="24" t="s">
        <v>174</v>
      </c>
      <c r="E659" s="25" t="s">
        <v>186</v>
      </c>
      <c r="F659" s="23" t="s">
        <v>1985</v>
      </c>
      <c r="G659" s="23" t="s">
        <v>518</v>
      </c>
      <c r="H659" s="19" t="str">
        <f t="shared" si="40"/>
        <v>"SADIKOV FIRDAVS TRADE STAR" оилавий корхонаси Савдо хизматларини кенгайтириш</v>
      </c>
      <c r="I659" s="23"/>
      <c r="J659" s="25" t="s">
        <v>24</v>
      </c>
      <c r="K659" s="25" t="s">
        <v>155</v>
      </c>
      <c r="L659" s="18"/>
      <c r="M659" s="18"/>
      <c r="N659" s="20"/>
      <c r="O659" s="20"/>
      <c r="P659" s="20"/>
      <c r="Q659" s="20"/>
      <c r="R659" s="21">
        <f t="shared" si="41"/>
        <v>600</v>
      </c>
      <c r="S659" s="27">
        <v>150</v>
      </c>
      <c r="T659" s="27">
        <v>450</v>
      </c>
      <c r="U659" s="27"/>
      <c r="V659" s="27"/>
      <c r="W659" s="22">
        <f t="shared" si="39"/>
        <v>2</v>
      </c>
      <c r="X659" s="27">
        <v>2</v>
      </c>
      <c r="Y659" s="26"/>
      <c r="Z659" s="26"/>
      <c r="AA659" s="40">
        <v>44909</v>
      </c>
      <c r="AB659" s="34"/>
      <c r="AC659" s="34" t="s">
        <v>2144</v>
      </c>
      <c r="AD659" s="25" t="s">
        <v>91</v>
      </c>
      <c r="AE659" t="s">
        <v>3417</v>
      </c>
    </row>
    <row r="660" spans="1:31" ht="31.5" hidden="1" x14ac:dyDescent="0.25">
      <c r="A660" t="s">
        <v>3655</v>
      </c>
      <c r="B660" t="s">
        <v>2128</v>
      </c>
      <c r="C660" s="17">
        <f>+SUBTOTAL(3,$F$8:F660)</f>
        <v>45</v>
      </c>
      <c r="D660" s="24" t="s">
        <v>174</v>
      </c>
      <c r="E660" s="25" t="s">
        <v>186</v>
      </c>
      <c r="F660" s="23" t="s">
        <v>1988</v>
      </c>
      <c r="G660" s="23" t="s">
        <v>1191</v>
      </c>
      <c r="H660" s="19" t="str">
        <f t="shared" si="40"/>
        <v>"SADAF AGRO SERVIS" МЧЖ АЁҚШ фаолиятини кенгайтириш</v>
      </c>
      <c r="I660" s="23"/>
      <c r="J660" s="25" t="s">
        <v>24</v>
      </c>
      <c r="K660" s="25" t="s">
        <v>155</v>
      </c>
      <c r="L660" s="18"/>
      <c r="M660" s="18"/>
      <c r="N660" s="20"/>
      <c r="O660" s="20"/>
      <c r="P660" s="20"/>
      <c r="Q660" s="20"/>
      <c r="R660" s="21">
        <f t="shared" si="41"/>
        <v>2600</v>
      </c>
      <c r="S660" s="27">
        <v>1000</v>
      </c>
      <c r="T660" s="27">
        <v>1600</v>
      </c>
      <c r="U660" s="27"/>
      <c r="V660" s="27"/>
      <c r="W660" s="22">
        <f t="shared" si="39"/>
        <v>2</v>
      </c>
      <c r="X660" s="27">
        <v>2</v>
      </c>
      <c r="Y660" s="26"/>
      <c r="Z660" s="26"/>
      <c r="AA660" s="40">
        <v>44909</v>
      </c>
      <c r="AB660" s="34"/>
      <c r="AC660" s="34" t="s">
        <v>2162</v>
      </c>
      <c r="AD660" s="25" t="s">
        <v>91</v>
      </c>
      <c r="AE660" t="s">
        <v>3417</v>
      </c>
    </row>
    <row r="661" spans="1:31" ht="31.5" hidden="1" x14ac:dyDescent="0.25">
      <c r="A661" t="s">
        <v>3656</v>
      </c>
      <c r="B661" t="s">
        <v>2128</v>
      </c>
      <c r="C661" s="17">
        <f>+SUBTOTAL(3,$F$8:F661)</f>
        <v>45</v>
      </c>
      <c r="D661" s="24" t="s">
        <v>174</v>
      </c>
      <c r="E661" s="25" t="s">
        <v>186</v>
      </c>
      <c r="F661" s="23" t="s">
        <v>2006</v>
      </c>
      <c r="G661" s="23" t="s">
        <v>518</v>
      </c>
      <c r="H661" s="19" t="str">
        <f t="shared" si="40"/>
        <v>"SHOXZOD NASRIDDINOV" МЧЖ Савдо хизматларини кенгайтириш</v>
      </c>
      <c r="I661" s="23"/>
      <c r="J661" s="25" t="s">
        <v>24</v>
      </c>
      <c r="K661" s="25" t="s">
        <v>155</v>
      </c>
      <c r="L661" s="18"/>
      <c r="M661" s="18"/>
      <c r="N661" s="20"/>
      <c r="O661" s="20"/>
      <c r="P661" s="20"/>
      <c r="Q661" s="20"/>
      <c r="R661" s="21">
        <f t="shared" si="41"/>
        <v>1100</v>
      </c>
      <c r="S661" s="27">
        <v>340</v>
      </c>
      <c r="T661" s="27">
        <v>760</v>
      </c>
      <c r="U661" s="27"/>
      <c r="V661" s="27"/>
      <c r="W661" s="22">
        <f t="shared" si="39"/>
        <v>3</v>
      </c>
      <c r="X661" s="27">
        <v>3</v>
      </c>
      <c r="Y661" s="26"/>
      <c r="Z661" s="26"/>
      <c r="AA661" s="40">
        <v>44918</v>
      </c>
      <c r="AB661" s="34">
        <v>44918</v>
      </c>
      <c r="AC661" s="34" t="s">
        <v>2290</v>
      </c>
      <c r="AD661" s="25" t="s">
        <v>91</v>
      </c>
      <c r="AE661" t="s">
        <v>3417</v>
      </c>
    </row>
    <row r="662" spans="1:31" ht="47.25" hidden="1" x14ac:dyDescent="0.25">
      <c r="A662" t="s">
        <v>3657</v>
      </c>
      <c r="B662" t="s">
        <v>2128</v>
      </c>
      <c r="C662" s="17">
        <f>+SUBTOTAL(3,$F$8:F662)</f>
        <v>45</v>
      </c>
      <c r="D662" s="24" t="s">
        <v>174</v>
      </c>
      <c r="E662" s="25" t="s">
        <v>186</v>
      </c>
      <c r="F662" s="23" t="s">
        <v>2026</v>
      </c>
      <c r="G662" s="23" t="s">
        <v>503</v>
      </c>
      <c r="H662" s="19" t="str">
        <f t="shared" si="40"/>
        <v>"KARIMOV SHERZODBEK DALASI" фермер хўжалиги  Томчилатиб суғоришни ташкил этиш</v>
      </c>
      <c r="I662" s="23"/>
      <c r="J662" s="25" t="s">
        <v>23</v>
      </c>
      <c r="K662" s="25" t="s">
        <v>538</v>
      </c>
      <c r="L662" s="18"/>
      <c r="M662" s="18"/>
      <c r="N662" s="20"/>
      <c r="O662" s="20"/>
      <c r="P662" s="20"/>
      <c r="Q662" s="20"/>
      <c r="R662" s="21">
        <f t="shared" si="41"/>
        <v>710</v>
      </c>
      <c r="S662" s="27">
        <v>200</v>
      </c>
      <c r="T662" s="27">
        <v>510</v>
      </c>
      <c r="U662" s="27"/>
      <c r="V662" s="27"/>
      <c r="W662" s="22">
        <f t="shared" ref="W662:W725" si="42">+X662+Y662+Z662</f>
        <v>3</v>
      </c>
      <c r="X662" s="27">
        <v>3</v>
      </c>
      <c r="Y662" s="26"/>
      <c r="Z662" s="26"/>
      <c r="AA662" s="40">
        <v>44909</v>
      </c>
      <c r="AB662" s="34"/>
      <c r="AC662" s="34" t="s">
        <v>2177</v>
      </c>
      <c r="AD662" s="25" t="s">
        <v>21</v>
      </c>
      <c r="AE662" t="s">
        <v>3417</v>
      </c>
    </row>
    <row r="663" spans="1:31" ht="47.25" hidden="1" x14ac:dyDescent="0.25">
      <c r="A663" t="s">
        <v>3658</v>
      </c>
      <c r="B663" t="s">
        <v>2128</v>
      </c>
      <c r="C663" s="17">
        <f>+SUBTOTAL(3,$F$8:F663)</f>
        <v>45</v>
      </c>
      <c r="D663" s="24" t="s">
        <v>174</v>
      </c>
      <c r="E663" s="25" t="s">
        <v>186</v>
      </c>
      <c r="F663" s="23" t="s">
        <v>2027</v>
      </c>
      <c r="G663" s="23" t="s">
        <v>503</v>
      </c>
      <c r="H663" s="19" t="str">
        <f t="shared" si="40"/>
        <v>"НАЗАРОВ ЖАХОНГИР ЯНГИ ДАЛАСИ" фермер хўжалиги  Томчилатиб суғоришни ташкил этиш</v>
      </c>
      <c r="I663" s="23"/>
      <c r="J663" s="25" t="s">
        <v>23</v>
      </c>
      <c r="K663" s="25" t="s">
        <v>538</v>
      </c>
      <c r="L663" s="18"/>
      <c r="M663" s="18"/>
      <c r="N663" s="20"/>
      <c r="O663" s="20"/>
      <c r="P663" s="20"/>
      <c r="Q663" s="20"/>
      <c r="R663" s="21">
        <f t="shared" si="41"/>
        <v>655</v>
      </c>
      <c r="S663" s="27">
        <v>200</v>
      </c>
      <c r="T663" s="27">
        <v>455</v>
      </c>
      <c r="U663" s="27"/>
      <c r="V663" s="27"/>
      <c r="W663" s="22">
        <f t="shared" si="42"/>
        <v>3</v>
      </c>
      <c r="X663" s="27">
        <v>3</v>
      </c>
      <c r="Y663" s="26"/>
      <c r="Z663" s="26"/>
      <c r="AA663" s="40">
        <v>44909</v>
      </c>
      <c r="AB663" s="34"/>
      <c r="AC663" s="34" t="s">
        <v>2163</v>
      </c>
      <c r="AD663" s="25" t="s">
        <v>21</v>
      </c>
      <c r="AE663" t="s">
        <v>3417</v>
      </c>
    </row>
    <row r="664" spans="1:31" ht="31.5" hidden="1" x14ac:dyDescent="0.25">
      <c r="A664" t="s">
        <v>3659</v>
      </c>
      <c r="B664" t="s">
        <v>2128</v>
      </c>
      <c r="C664" s="17">
        <f>+SUBTOTAL(3,$F$8:F664)</f>
        <v>45</v>
      </c>
      <c r="D664" s="24" t="s">
        <v>174</v>
      </c>
      <c r="E664" s="25" t="s">
        <v>186</v>
      </c>
      <c r="F664" s="23" t="s">
        <v>2028</v>
      </c>
      <c r="G664" s="23" t="s">
        <v>503</v>
      </c>
      <c r="H664" s="19" t="str">
        <f t="shared" si="40"/>
        <v>"Саланг ГК" фермер хўжалиги  Томчилатиб суғоришни ташкил этиш</v>
      </c>
      <c r="I664" s="23"/>
      <c r="J664" s="25" t="s">
        <v>23</v>
      </c>
      <c r="K664" s="25" t="s">
        <v>538</v>
      </c>
      <c r="L664" s="18"/>
      <c r="M664" s="18"/>
      <c r="N664" s="20"/>
      <c r="O664" s="20"/>
      <c r="P664" s="20"/>
      <c r="Q664" s="20"/>
      <c r="R664" s="21">
        <f t="shared" si="41"/>
        <v>530</v>
      </c>
      <c r="S664" s="27">
        <v>100</v>
      </c>
      <c r="T664" s="27">
        <v>430</v>
      </c>
      <c r="U664" s="27"/>
      <c r="V664" s="27"/>
      <c r="W664" s="22">
        <f t="shared" si="42"/>
        <v>3</v>
      </c>
      <c r="X664" s="27">
        <v>3</v>
      </c>
      <c r="Y664" s="26"/>
      <c r="Z664" s="26"/>
      <c r="AA664" s="40">
        <v>44909</v>
      </c>
      <c r="AB664" s="34"/>
      <c r="AC664" s="34" t="s">
        <v>2156</v>
      </c>
      <c r="AD664" s="25" t="s">
        <v>21</v>
      </c>
      <c r="AE664" t="s">
        <v>3417</v>
      </c>
    </row>
    <row r="665" spans="1:31" ht="31.5" hidden="1" x14ac:dyDescent="0.25">
      <c r="A665" t="s">
        <v>3660</v>
      </c>
      <c r="B665" t="s">
        <v>2128</v>
      </c>
      <c r="C665" s="17">
        <f>+SUBTOTAL(3,$F$8:F665)</f>
        <v>45</v>
      </c>
      <c r="D665" s="24" t="s">
        <v>174</v>
      </c>
      <c r="E665" s="25" t="s">
        <v>186</v>
      </c>
      <c r="F665" s="23" t="s">
        <v>2029</v>
      </c>
      <c r="G665" s="23" t="s">
        <v>518</v>
      </c>
      <c r="H665" s="19" t="str">
        <f t="shared" si="40"/>
        <v>"OQQAN DARYO SHAMOLI" хусусий корхонаси Савдо хизматларини кенгайтириш</v>
      </c>
      <c r="I665" s="23"/>
      <c r="J665" s="25" t="s">
        <v>24</v>
      </c>
      <c r="K665" s="25" t="s">
        <v>155</v>
      </c>
      <c r="L665" s="18"/>
      <c r="M665" s="18"/>
      <c r="N665" s="20"/>
      <c r="O665" s="20"/>
      <c r="P665" s="20"/>
      <c r="Q665" s="20"/>
      <c r="R665" s="21">
        <f t="shared" si="41"/>
        <v>3300</v>
      </c>
      <c r="S665" s="27">
        <v>1000</v>
      </c>
      <c r="T665" s="27">
        <v>2300</v>
      </c>
      <c r="U665" s="27"/>
      <c r="V665" s="27"/>
      <c r="W665" s="22">
        <f t="shared" si="42"/>
        <v>4</v>
      </c>
      <c r="X665" s="27">
        <v>4</v>
      </c>
      <c r="Y665" s="26"/>
      <c r="Z665" s="26"/>
      <c r="AA665" s="40">
        <v>44909</v>
      </c>
      <c r="AB665" s="34"/>
      <c r="AC665" s="34" t="s">
        <v>2157</v>
      </c>
      <c r="AD665" s="25" t="s">
        <v>91</v>
      </c>
      <c r="AE665" t="s">
        <v>3417</v>
      </c>
    </row>
    <row r="666" spans="1:31" ht="47.25" hidden="1" x14ac:dyDescent="0.25">
      <c r="A666" t="s">
        <v>3661</v>
      </c>
      <c r="B666" t="s">
        <v>2128</v>
      </c>
      <c r="C666" s="17">
        <f>+SUBTOTAL(3,$F$8:F666)</f>
        <v>45</v>
      </c>
      <c r="D666" s="24" t="s">
        <v>174</v>
      </c>
      <c r="E666" s="25" t="s">
        <v>186</v>
      </c>
      <c r="F666" s="23" t="s">
        <v>2039</v>
      </c>
      <c r="G666" s="23" t="s">
        <v>2040</v>
      </c>
      <c r="H666" s="19" t="str">
        <f t="shared" si="40"/>
        <v>"Хаммом делфин плюс" оилавий корхонаси Сартарошхона, гўзаллик салони, хаммомни ташкил этиш</v>
      </c>
      <c r="I666" s="23"/>
      <c r="J666" s="25" t="s">
        <v>24</v>
      </c>
      <c r="K666" s="25" t="s">
        <v>111</v>
      </c>
      <c r="L666" s="18"/>
      <c r="M666" s="18"/>
      <c r="N666" s="20"/>
      <c r="O666" s="20"/>
      <c r="P666" s="20"/>
      <c r="Q666" s="20"/>
      <c r="R666" s="21">
        <f t="shared" si="41"/>
        <v>525</v>
      </c>
      <c r="S666" s="27">
        <v>525</v>
      </c>
      <c r="T666" s="27"/>
      <c r="U666" s="27"/>
      <c r="V666" s="27"/>
      <c r="W666" s="22">
        <f t="shared" si="42"/>
        <v>5</v>
      </c>
      <c r="X666" s="27">
        <v>3</v>
      </c>
      <c r="Y666" s="26">
        <v>2</v>
      </c>
      <c r="Z666" s="26"/>
      <c r="AA666" s="40">
        <v>44909</v>
      </c>
      <c r="AB666" s="34"/>
      <c r="AC666" s="34" t="s">
        <v>2149</v>
      </c>
      <c r="AD666" s="25" t="s">
        <v>8</v>
      </c>
      <c r="AE666" t="s">
        <v>3417</v>
      </c>
    </row>
    <row r="667" spans="1:31" ht="47.25" hidden="1" x14ac:dyDescent="0.25">
      <c r="A667" t="s">
        <v>3662</v>
      </c>
      <c r="B667" t="s">
        <v>2128</v>
      </c>
      <c r="C667" s="17">
        <f>+SUBTOTAL(3,$F$8:F667)</f>
        <v>45</v>
      </c>
      <c r="D667" s="24" t="s">
        <v>174</v>
      </c>
      <c r="E667" s="25" t="s">
        <v>186</v>
      </c>
      <c r="F667" s="23" t="s">
        <v>2045</v>
      </c>
      <c r="G667" s="23" t="s">
        <v>2046</v>
      </c>
      <c r="H667" s="19" t="str">
        <f t="shared" si="40"/>
        <v>"SAXOVATLI DEHQONOBOD" МЧЖ Тўй ва маросимлар ўтказмш объекти ва министадион ташкил этиш</v>
      </c>
      <c r="I667" s="23"/>
      <c r="J667" s="25" t="s">
        <v>24</v>
      </c>
      <c r="K667" s="25" t="s">
        <v>531</v>
      </c>
      <c r="L667" s="18"/>
      <c r="M667" s="18"/>
      <c r="N667" s="20"/>
      <c r="O667" s="20"/>
      <c r="P667" s="20"/>
      <c r="Q667" s="20"/>
      <c r="R667" s="21">
        <f t="shared" si="41"/>
        <v>4500</v>
      </c>
      <c r="S667" s="54">
        <v>4500</v>
      </c>
      <c r="T667" s="27"/>
      <c r="U667" s="27"/>
      <c r="V667" s="27"/>
      <c r="W667" s="22">
        <f t="shared" si="42"/>
        <v>3</v>
      </c>
      <c r="X667" s="27">
        <v>3</v>
      </c>
      <c r="Y667" s="26"/>
      <c r="Z667" s="26"/>
      <c r="AA667" s="40">
        <v>44916</v>
      </c>
      <c r="AB667" s="34">
        <v>44915</v>
      </c>
      <c r="AC667" s="34" t="s">
        <v>2301</v>
      </c>
      <c r="AD667" s="25" t="s">
        <v>8</v>
      </c>
      <c r="AE667" t="s">
        <v>3417</v>
      </c>
    </row>
    <row r="668" spans="1:31" ht="31.5" hidden="1" x14ac:dyDescent="0.25">
      <c r="A668" t="s">
        <v>3663</v>
      </c>
      <c r="B668" t="s">
        <v>2128</v>
      </c>
      <c r="C668" s="17">
        <f>+SUBTOTAL(3,$F$8:F668)</f>
        <v>45</v>
      </c>
      <c r="D668" s="24" t="s">
        <v>174</v>
      </c>
      <c r="E668" s="25" t="s">
        <v>186</v>
      </c>
      <c r="F668" s="23" t="s">
        <v>2088</v>
      </c>
      <c r="G668" s="23" t="s">
        <v>503</v>
      </c>
      <c r="H668" s="19" t="str">
        <f t="shared" si="40"/>
        <v>"KOK TERAK NURLI DALASI" фермер хўжалиги Томчилатиб суғоришни ташкил этиш</v>
      </c>
      <c r="I668" s="23"/>
      <c r="J668" s="25" t="s">
        <v>23</v>
      </c>
      <c r="K668" s="25" t="s">
        <v>538</v>
      </c>
      <c r="L668" s="18"/>
      <c r="M668" s="18"/>
      <c r="N668" s="20"/>
      <c r="O668" s="20"/>
      <c r="P668" s="20"/>
      <c r="Q668" s="20"/>
      <c r="R668" s="21">
        <f t="shared" si="41"/>
        <v>355</v>
      </c>
      <c r="S668" s="27">
        <v>100</v>
      </c>
      <c r="T668" s="27">
        <v>255</v>
      </c>
      <c r="U668" s="27"/>
      <c r="V668" s="27"/>
      <c r="W668" s="22">
        <f t="shared" si="42"/>
        <v>2</v>
      </c>
      <c r="X668" s="27">
        <v>2</v>
      </c>
      <c r="Y668" s="26"/>
      <c r="Z668" s="26"/>
      <c r="AA668" s="40">
        <v>44909</v>
      </c>
      <c r="AB668" s="34"/>
      <c r="AC668" s="34" t="s">
        <v>2173</v>
      </c>
      <c r="AD668" s="25" t="s">
        <v>21</v>
      </c>
      <c r="AE668" t="s">
        <v>3417</v>
      </c>
    </row>
    <row r="669" spans="1:31" ht="31.5" hidden="1" x14ac:dyDescent="0.25">
      <c r="A669" t="s">
        <v>3664</v>
      </c>
      <c r="B669" t="s">
        <v>2128</v>
      </c>
      <c r="C669" s="17">
        <f>+SUBTOTAL(3,$F$8:F669)</f>
        <v>45</v>
      </c>
      <c r="D669" s="24" t="s">
        <v>174</v>
      </c>
      <c r="E669" s="25" t="s">
        <v>186</v>
      </c>
      <c r="F669" s="23" t="s">
        <v>2089</v>
      </c>
      <c r="G669" s="23" t="s">
        <v>503</v>
      </c>
      <c r="H669" s="19" t="str">
        <f t="shared" si="40"/>
        <v>"G''OFUROV SHAXZODBEK DALASI "  фермер хўжалиги Томчилатиб суғоришни ташкил этиш</v>
      </c>
      <c r="I669" s="23"/>
      <c r="J669" s="25" t="s">
        <v>23</v>
      </c>
      <c r="K669" s="25" t="s">
        <v>538</v>
      </c>
      <c r="L669" s="18"/>
      <c r="M669" s="18"/>
      <c r="N669" s="20"/>
      <c r="O669" s="20"/>
      <c r="P669" s="20"/>
      <c r="Q669" s="20"/>
      <c r="R669" s="21">
        <f t="shared" si="41"/>
        <v>355</v>
      </c>
      <c r="S669" s="27">
        <v>100</v>
      </c>
      <c r="T669" s="27">
        <v>255</v>
      </c>
      <c r="U669" s="27"/>
      <c r="V669" s="27"/>
      <c r="W669" s="22">
        <f t="shared" si="42"/>
        <v>2</v>
      </c>
      <c r="X669" s="27">
        <v>2</v>
      </c>
      <c r="Y669" s="26"/>
      <c r="Z669" s="26"/>
      <c r="AA669" s="40">
        <v>44909</v>
      </c>
      <c r="AB669" s="34"/>
      <c r="AC669" s="34" t="s">
        <v>2154</v>
      </c>
      <c r="AD669" s="25" t="s">
        <v>21</v>
      </c>
      <c r="AE669" t="s">
        <v>3417</v>
      </c>
    </row>
    <row r="670" spans="1:31" ht="31.5" hidden="1" x14ac:dyDescent="0.25">
      <c r="A670" t="s">
        <v>3665</v>
      </c>
      <c r="B670" t="s">
        <v>2128</v>
      </c>
      <c r="C670" s="17">
        <f>+SUBTOTAL(3,$F$8:F670)</f>
        <v>45</v>
      </c>
      <c r="D670" s="24" t="s">
        <v>174</v>
      </c>
      <c r="E670" s="25" t="s">
        <v>186</v>
      </c>
      <c r="F670" s="23" t="s">
        <v>2090</v>
      </c>
      <c r="G670" s="23" t="s">
        <v>518</v>
      </c>
      <c r="H670" s="19" t="str">
        <f t="shared" si="40"/>
        <v>"Fayziobod -X.A.B-CHORVA" хусусий корхонаси Савдо хизматларини кенгайтириш</v>
      </c>
      <c r="I670" s="23"/>
      <c r="J670" s="25" t="s">
        <v>24</v>
      </c>
      <c r="K670" s="25" t="s">
        <v>155</v>
      </c>
      <c r="L670" s="18"/>
      <c r="M670" s="18"/>
      <c r="N670" s="20"/>
      <c r="O670" s="20"/>
      <c r="P670" s="20"/>
      <c r="Q670" s="20"/>
      <c r="R670" s="21">
        <f t="shared" si="41"/>
        <v>250</v>
      </c>
      <c r="S670" s="27">
        <v>100</v>
      </c>
      <c r="T670" s="27">
        <v>150</v>
      </c>
      <c r="U670" s="27"/>
      <c r="V670" s="27"/>
      <c r="W670" s="22">
        <f t="shared" si="42"/>
        <v>2</v>
      </c>
      <c r="X670" s="27">
        <v>2</v>
      </c>
      <c r="Y670" s="26"/>
      <c r="Z670" s="26"/>
      <c r="AA670" s="40">
        <v>44917</v>
      </c>
      <c r="AB670" s="34">
        <v>44917</v>
      </c>
      <c r="AC670" s="34" t="s">
        <v>2270</v>
      </c>
      <c r="AD670" s="25" t="s">
        <v>91</v>
      </c>
      <c r="AE670" t="s">
        <v>3417</v>
      </c>
    </row>
    <row r="671" spans="1:31" ht="63" hidden="1" x14ac:dyDescent="0.25">
      <c r="A671" t="s">
        <v>2643</v>
      </c>
      <c r="B671" t="s">
        <v>2128</v>
      </c>
      <c r="C671" s="17">
        <f>+SUBTOTAL(3,$F$8:F671)</f>
        <v>45</v>
      </c>
      <c r="D671" s="24" t="s">
        <v>174</v>
      </c>
      <c r="E671" s="25" t="s">
        <v>187</v>
      </c>
      <c r="F671" s="52" t="s">
        <v>829</v>
      </c>
      <c r="G671" s="23" t="s">
        <v>323</v>
      </c>
      <c r="H671" s="19" t="str">
        <f t="shared" si="40"/>
        <v>"NURAFSHON"BIOLABORATORIYA МЧЖ Ўсимликларни химоя қилиш ва зарар кунандалардан сақлаш ва бегона ўтлардан қарши кимевий воситалари савдо мажмуаси</v>
      </c>
      <c r="I671" s="23"/>
      <c r="J671" s="25" t="s">
        <v>24</v>
      </c>
      <c r="K671" s="25" t="s">
        <v>155</v>
      </c>
      <c r="L671" s="18"/>
      <c r="M671" s="18"/>
      <c r="N671" s="20"/>
      <c r="O671" s="20"/>
      <c r="P671" s="20"/>
      <c r="Q671" s="20"/>
      <c r="R671" s="21">
        <f t="shared" si="41"/>
        <v>500</v>
      </c>
      <c r="S671" s="27">
        <v>150</v>
      </c>
      <c r="T671" s="27">
        <v>350</v>
      </c>
      <c r="U671" s="27">
        <v>0</v>
      </c>
      <c r="V671" s="27">
        <v>0</v>
      </c>
      <c r="W671" s="22">
        <f t="shared" si="42"/>
        <v>4</v>
      </c>
      <c r="X671" s="27">
        <v>3</v>
      </c>
      <c r="Y671" s="26">
        <v>1</v>
      </c>
      <c r="Z671" s="26"/>
      <c r="AA671" s="40">
        <v>44728</v>
      </c>
      <c r="AB671" s="34"/>
      <c r="AC671" s="34"/>
      <c r="AD671" s="25" t="s">
        <v>21</v>
      </c>
    </row>
    <row r="672" spans="1:31" ht="63" hidden="1" x14ac:dyDescent="0.25">
      <c r="A672" t="s">
        <v>2644</v>
      </c>
      <c r="B672" t="s">
        <v>2128</v>
      </c>
      <c r="C672" s="17">
        <f>+SUBTOTAL(3,$F$8:F672)</f>
        <v>45</v>
      </c>
      <c r="D672" s="24" t="s">
        <v>174</v>
      </c>
      <c r="E672" s="25" t="s">
        <v>187</v>
      </c>
      <c r="F672" s="52" t="s">
        <v>835</v>
      </c>
      <c r="G672" s="23" t="s">
        <v>326</v>
      </c>
      <c r="H672" s="19" t="str">
        <f t="shared" si="40"/>
        <v>"Техника Мул хосил гарови"МЧЖ Ўсимликларни ҳимоя килиш ва зарар кунандалардан сақлаш ва бегона утлардан қарши кимёвий воситалари савдо мажмуаси</v>
      </c>
      <c r="I672" s="23"/>
      <c r="J672" s="25" t="s">
        <v>24</v>
      </c>
      <c r="K672" s="25" t="s">
        <v>155</v>
      </c>
      <c r="L672" s="18"/>
      <c r="M672" s="18"/>
      <c r="N672" s="20"/>
      <c r="O672" s="20"/>
      <c r="P672" s="20"/>
      <c r="Q672" s="20"/>
      <c r="R672" s="21">
        <f t="shared" si="41"/>
        <v>750</v>
      </c>
      <c r="S672" s="27">
        <v>750</v>
      </c>
      <c r="T672" s="27">
        <v>0</v>
      </c>
      <c r="U672" s="27">
        <v>0</v>
      </c>
      <c r="V672" s="27">
        <v>0</v>
      </c>
      <c r="W672" s="22">
        <f t="shared" si="42"/>
        <v>5</v>
      </c>
      <c r="X672" s="27">
        <v>4</v>
      </c>
      <c r="Y672" s="26">
        <v>1</v>
      </c>
      <c r="Z672" s="26"/>
      <c r="AA672" s="40">
        <v>44736</v>
      </c>
      <c r="AB672" s="34"/>
      <c r="AC672" s="34"/>
      <c r="AD672" s="25" t="s">
        <v>21</v>
      </c>
    </row>
    <row r="673" spans="1:30" ht="31.5" hidden="1" x14ac:dyDescent="0.25">
      <c r="A673" t="s">
        <v>2645</v>
      </c>
      <c r="B673" t="s">
        <v>2128</v>
      </c>
      <c r="C673" s="17">
        <f>+SUBTOTAL(3,$F$8:F673)</f>
        <v>45</v>
      </c>
      <c r="D673" s="24" t="s">
        <v>174</v>
      </c>
      <c r="E673" s="25" t="s">
        <v>187</v>
      </c>
      <c r="F673" s="52" t="s">
        <v>824</v>
      </c>
      <c r="G673" s="23" t="s">
        <v>319</v>
      </c>
      <c r="H673" s="19" t="str">
        <f t="shared" si="40"/>
        <v>"Чарос Агро узумлари"ФХ Узумчилик хўжалиги ташкил этиш</v>
      </c>
      <c r="I673" s="23"/>
      <c r="J673" s="25" t="s">
        <v>23</v>
      </c>
      <c r="K673" s="25" t="s">
        <v>110</v>
      </c>
      <c r="L673" s="18"/>
      <c r="M673" s="18"/>
      <c r="N673" s="20"/>
      <c r="O673" s="20"/>
      <c r="P673" s="20"/>
      <c r="Q673" s="20"/>
      <c r="R673" s="21">
        <f t="shared" si="41"/>
        <v>2500</v>
      </c>
      <c r="S673" s="54">
        <v>2500</v>
      </c>
      <c r="T673" s="27">
        <v>0</v>
      </c>
      <c r="U673" s="27">
        <v>0</v>
      </c>
      <c r="V673" s="27">
        <v>0</v>
      </c>
      <c r="W673" s="22">
        <f t="shared" si="42"/>
        <v>5</v>
      </c>
      <c r="X673" s="27">
        <v>3</v>
      </c>
      <c r="Y673" s="26">
        <v>2</v>
      </c>
      <c r="Z673" s="26"/>
      <c r="AA673" s="40">
        <v>44749</v>
      </c>
      <c r="AB673" s="34"/>
      <c r="AC673" s="34"/>
      <c r="AD673" s="25" t="s">
        <v>8</v>
      </c>
    </row>
    <row r="674" spans="1:30" ht="31.5" hidden="1" x14ac:dyDescent="0.25">
      <c r="A674" t="s">
        <v>2646</v>
      </c>
      <c r="B674" t="s">
        <v>2128</v>
      </c>
      <c r="C674" s="17">
        <f>+SUBTOTAL(3,$F$8:F674)</f>
        <v>45</v>
      </c>
      <c r="D674" s="24" t="s">
        <v>174</v>
      </c>
      <c r="E674" s="25" t="s">
        <v>187</v>
      </c>
      <c r="F674" s="52" t="s">
        <v>320</v>
      </c>
      <c r="G674" s="23" t="s">
        <v>319</v>
      </c>
      <c r="H674" s="19" t="str">
        <f t="shared" si="40"/>
        <v>Очилов Жавохир  Узумчилик хўжалиги ташкил этиш</v>
      </c>
      <c r="I674" s="23"/>
      <c r="J674" s="25" t="s">
        <v>23</v>
      </c>
      <c r="K674" s="25" t="s">
        <v>110</v>
      </c>
      <c r="L674" s="18"/>
      <c r="M674" s="18"/>
      <c r="N674" s="20"/>
      <c r="O674" s="20"/>
      <c r="P674" s="20"/>
      <c r="Q674" s="20"/>
      <c r="R674" s="21">
        <f t="shared" si="41"/>
        <v>700</v>
      </c>
      <c r="S674" s="27">
        <v>700</v>
      </c>
      <c r="T674" s="27">
        <v>0</v>
      </c>
      <c r="U674" s="27">
        <v>0</v>
      </c>
      <c r="V674" s="27">
        <v>0</v>
      </c>
      <c r="W674" s="22">
        <f t="shared" si="42"/>
        <v>5</v>
      </c>
      <c r="X674" s="27">
        <v>3</v>
      </c>
      <c r="Y674" s="26">
        <v>2</v>
      </c>
      <c r="Z674" s="26"/>
      <c r="AA674" s="40">
        <v>44749</v>
      </c>
      <c r="AB674" s="34"/>
      <c r="AC674" s="34"/>
      <c r="AD674" s="25" t="s">
        <v>8</v>
      </c>
    </row>
    <row r="675" spans="1:30" ht="31.5" hidden="1" x14ac:dyDescent="0.25">
      <c r="A675" t="s">
        <v>2647</v>
      </c>
      <c r="B675" t="s">
        <v>2128</v>
      </c>
      <c r="C675" s="17">
        <f>+SUBTOTAL(3,$F$8:F675)</f>
        <v>45</v>
      </c>
      <c r="D675" s="24" t="s">
        <v>174</v>
      </c>
      <c r="E675" s="25" t="s">
        <v>187</v>
      </c>
      <c r="F675" s="52" t="s">
        <v>1497</v>
      </c>
      <c r="G675" s="23" t="s">
        <v>135</v>
      </c>
      <c r="H675" s="19" t="str">
        <f t="shared" si="40"/>
        <v>"AYISHA AR" МЧЖ ҚК Паррандачилик фаолиятини ташкил этиш</v>
      </c>
      <c r="I675" s="23"/>
      <c r="J675" s="25" t="s">
        <v>23</v>
      </c>
      <c r="K675" s="25" t="s">
        <v>83</v>
      </c>
      <c r="L675" s="18"/>
      <c r="M675" s="18"/>
      <c r="N675" s="20"/>
      <c r="O675" s="20"/>
      <c r="P675" s="20"/>
      <c r="Q675" s="20"/>
      <c r="R675" s="21">
        <f t="shared" si="41"/>
        <v>10800</v>
      </c>
      <c r="S675" s="27">
        <v>10800</v>
      </c>
      <c r="T675" s="27">
        <v>0</v>
      </c>
      <c r="U675" s="27">
        <v>0</v>
      </c>
      <c r="V675" s="27">
        <v>0</v>
      </c>
      <c r="W675" s="22">
        <f t="shared" si="42"/>
        <v>8</v>
      </c>
      <c r="X675" s="27">
        <v>8</v>
      </c>
      <c r="Y675" s="26"/>
      <c r="Z675" s="26"/>
      <c r="AA675" s="40">
        <v>44826</v>
      </c>
      <c r="AB675" s="34"/>
      <c r="AC675" s="34"/>
      <c r="AD675" s="25" t="s">
        <v>8</v>
      </c>
    </row>
    <row r="676" spans="1:30" ht="31.5" hidden="1" x14ac:dyDescent="0.25">
      <c r="A676" t="s">
        <v>2648</v>
      </c>
      <c r="B676" t="s">
        <v>2128</v>
      </c>
      <c r="C676" s="17">
        <f>+SUBTOTAL(3,$F$8:F676)</f>
        <v>45</v>
      </c>
      <c r="D676" s="24" t="s">
        <v>174</v>
      </c>
      <c r="E676" s="25" t="s">
        <v>187</v>
      </c>
      <c r="F676" s="52" t="s">
        <v>1498</v>
      </c>
      <c r="G676" s="23" t="s">
        <v>1499</v>
      </c>
      <c r="H676" s="19" t="str">
        <f t="shared" si="40"/>
        <v>"SOFIYA HOME TEXTILE GROUP" МЧЖ Мебель учун қопламалар ишлаб чиқариш</v>
      </c>
      <c r="I676" s="23"/>
      <c r="J676" s="25" t="s">
        <v>20</v>
      </c>
      <c r="K676" s="25" t="s">
        <v>1386</v>
      </c>
      <c r="L676" s="18"/>
      <c r="M676" s="18"/>
      <c r="N676" s="20"/>
      <c r="O676" s="20"/>
      <c r="P676" s="20"/>
      <c r="Q676" s="20"/>
      <c r="R676" s="21">
        <f t="shared" si="41"/>
        <v>1700</v>
      </c>
      <c r="S676" s="27">
        <v>1700</v>
      </c>
      <c r="T676" s="27">
        <v>0</v>
      </c>
      <c r="U676" s="27">
        <v>0</v>
      </c>
      <c r="V676" s="27">
        <v>0</v>
      </c>
      <c r="W676" s="22">
        <f t="shared" si="42"/>
        <v>5</v>
      </c>
      <c r="X676" s="27">
        <v>5</v>
      </c>
      <c r="Y676" s="26"/>
      <c r="Z676" s="26"/>
      <c r="AA676" s="40">
        <v>44833</v>
      </c>
      <c r="AB676" s="34"/>
      <c r="AC676" s="34"/>
      <c r="AD676" s="25" t="s">
        <v>8</v>
      </c>
    </row>
    <row r="677" spans="1:30" ht="31.5" hidden="1" x14ac:dyDescent="0.25">
      <c r="A677" t="s">
        <v>2649</v>
      </c>
      <c r="B677" t="s">
        <v>2128</v>
      </c>
      <c r="C677" s="17">
        <f>+SUBTOTAL(3,$F$8:F677)</f>
        <v>45</v>
      </c>
      <c r="D677" s="24" t="s">
        <v>174</v>
      </c>
      <c r="E677" s="25" t="s">
        <v>187</v>
      </c>
      <c r="F677" s="52" t="s">
        <v>1500</v>
      </c>
      <c r="G677" s="23" t="s">
        <v>1501</v>
      </c>
      <c r="H677" s="19" t="str">
        <f t="shared" si="40"/>
        <v>"Атлас Маш" МЧЖ Целофан ишлаб чиқариш</v>
      </c>
      <c r="I677" s="23"/>
      <c r="J677" s="25" t="s">
        <v>20</v>
      </c>
      <c r="K677" s="25" t="s">
        <v>552</v>
      </c>
      <c r="L677" s="18"/>
      <c r="M677" s="18"/>
      <c r="N677" s="20"/>
      <c r="O677" s="20"/>
      <c r="P677" s="20"/>
      <c r="Q677" s="20"/>
      <c r="R677" s="21">
        <f t="shared" si="41"/>
        <v>3000</v>
      </c>
      <c r="S677" s="27">
        <v>3000</v>
      </c>
      <c r="T677" s="27">
        <v>0</v>
      </c>
      <c r="U677" s="27">
        <v>0</v>
      </c>
      <c r="V677" s="27">
        <v>0</v>
      </c>
      <c r="W677" s="22">
        <f t="shared" si="42"/>
        <v>10</v>
      </c>
      <c r="X677" s="27">
        <v>7</v>
      </c>
      <c r="Y677" s="26">
        <v>3</v>
      </c>
      <c r="Z677" s="26"/>
      <c r="AA677" s="40">
        <v>44826</v>
      </c>
      <c r="AB677" s="34"/>
      <c r="AC677" s="34"/>
      <c r="AD677" s="25" t="s">
        <v>8</v>
      </c>
    </row>
    <row r="678" spans="1:30" ht="31.5" hidden="1" x14ac:dyDescent="0.25">
      <c r="A678" t="s">
        <v>2650</v>
      </c>
      <c r="B678" t="s">
        <v>2128</v>
      </c>
      <c r="C678" s="17">
        <f>+SUBTOTAL(3,$F$8:F678)</f>
        <v>45</v>
      </c>
      <c r="D678" s="24" t="s">
        <v>174</v>
      </c>
      <c r="E678" s="25" t="s">
        <v>187</v>
      </c>
      <c r="F678" s="52" t="s">
        <v>1502</v>
      </c>
      <c r="G678" s="23" t="s">
        <v>1503</v>
      </c>
      <c r="H678" s="19" t="str">
        <f t="shared" si="40"/>
        <v>"Аyisha AR" МЧЖ ҚК Замонавий балиқчилик хўжалигини ташкил этиш</v>
      </c>
      <c r="I678" s="23"/>
      <c r="J678" s="25" t="s">
        <v>23</v>
      </c>
      <c r="K678" s="25" t="s">
        <v>79</v>
      </c>
      <c r="L678" s="18"/>
      <c r="M678" s="18"/>
      <c r="N678" s="20"/>
      <c r="O678" s="20"/>
      <c r="P678" s="20"/>
      <c r="Q678" s="20"/>
      <c r="R678" s="21">
        <f t="shared" si="41"/>
        <v>4000</v>
      </c>
      <c r="S678" s="27">
        <v>4000</v>
      </c>
      <c r="T678" s="27">
        <v>0</v>
      </c>
      <c r="U678" s="27">
        <v>0</v>
      </c>
      <c r="V678" s="27">
        <v>0</v>
      </c>
      <c r="W678" s="22">
        <f t="shared" si="42"/>
        <v>5</v>
      </c>
      <c r="X678" s="27">
        <v>5</v>
      </c>
      <c r="Y678" s="26"/>
      <c r="Z678" s="26"/>
      <c r="AA678" s="40">
        <v>44826</v>
      </c>
      <c r="AB678" s="34"/>
      <c r="AC678" s="34"/>
      <c r="AD678" s="25" t="s">
        <v>8</v>
      </c>
    </row>
    <row r="679" spans="1:30" ht="31.5" hidden="1" x14ac:dyDescent="0.25">
      <c r="A679" t="s">
        <v>2651</v>
      </c>
      <c r="B679" t="s">
        <v>2128</v>
      </c>
      <c r="C679" s="17">
        <f>+SUBTOTAL(3,$F$8:F679)</f>
        <v>45</v>
      </c>
      <c r="D679" s="24" t="s">
        <v>174</v>
      </c>
      <c r="E679" s="25" t="s">
        <v>187</v>
      </c>
      <c r="F679" s="52" t="s">
        <v>1504</v>
      </c>
      <c r="G679" s="23" t="s">
        <v>1505</v>
      </c>
      <c r="H679" s="19" t="str">
        <f t="shared" si="40"/>
        <v>"Ziyo Yog'dusi" НТМ Ўқув маркази ташкил этиш лойиҳасини кенгайтириш</v>
      </c>
      <c r="I679" s="23"/>
      <c r="J679" s="25" t="s">
        <v>24</v>
      </c>
      <c r="K679" s="25" t="s">
        <v>529</v>
      </c>
      <c r="L679" s="18"/>
      <c r="M679" s="18"/>
      <c r="N679" s="20"/>
      <c r="O679" s="20"/>
      <c r="P679" s="20"/>
      <c r="Q679" s="20"/>
      <c r="R679" s="21">
        <f t="shared" si="41"/>
        <v>1000</v>
      </c>
      <c r="S679" s="27">
        <v>500</v>
      </c>
      <c r="T679" s="27">
        <v>500</v>
      </c>
      <c r="U679" s="27">
        <v>0</v>
      </c>
      <c r="V679" s="27">
        <v>0</v>
      </c>
      <c r="W679" s="22">
        <f t="shared" si="42"/>
        <v>7</v>
      </c>
      <c r="X679" s="27">
        <v>7</v>
      </c>
      <c r="Y679" s="26"/>
      <c r="Z679" s="26"/>
      <c r="AA679" s="40">
        <v>44826</v>
      </c>
      <c r="AB679" s="34"/>
      <c r="AC679" s="34"/>
      <c r="AD679" s="25" t="s">
        <v>7</v>
      </c>
    </row>
    <row r="680" spans="1:30" ht="31.5" hidden="1" x14ac:dyDescent="0.25">
      <c r="A680" t="s">
        <v>2652</v>
      </c>
      <c r="B680" t="s">
        <v>2128</v>
      </c>
      <c r="C680" s="17">
        <f>+SUBTOTAL(3,$F$8:F680)</f>
        <v>45</v>
      </c>
      <c r="D680" s="24" t="s">
        <v>174</v>
      </c>
      <c r="E680" s="25" t="s">
        <v>187</v>
      </c>
      <c r="F680" s="52" t="s">
        <v>1506</v>
      </c>
      <c r="G680" s="23" t="s">
        <v>1507</v>
      </c>
      <c r="H680" s="19" t="str">
        <f t="shared" si="40"/>
        <v>"Laziz Qurilish Nurli Voxasi" МЧЖ Аҳолига транспорт хизматни ташкил этиш</v>
      </c>
      <c r="I680" s="23"/>
      <c r="J680" s="25" t="s">
        <v>24</v>
      </c>
      <c r="K680" s="25" t="s">
        <v>530</v>
      </c>
      <c r="L680" s="18"/>
      <c r="M680" s="18"/>
      <c r="N680" s="20"/>
      <c r="O680" s="20"/>
      <c r="P680" s="20"/>
      <c r="Q680" s="20"/>
      <c r="R680" s="21">
        <f t="shared" si="41"/>
        <v>3597</v>
      </c>
      <c r="S680" s="27">
        <v>1600</v>
      </c>
      <c r="T680" s="54">
        <v>1997</v>
      </c>
      <c r="U680" s="27">
        <v>0</v>
      </c>
      <c r="V680" s="27">
        <v>0</v>
      </c>
      <c r="W680" s="22">
        <f t="shared" si="42"/>
        <v>6</v>
      </c>
      <c r="X680" s="27">
        <v>6</v>
      </c>
      <c r="Y680" s="26"/>
      <c r="Z680" s="26"/>
      <c r="AA680" s="40">
        <v>44822</v>
      </c>
      <c r="AB680" s="34"/>
      <c r="AC680" s="34"/>
      <c r="AD680" s="25" t="s">
        <v>7</v>
      </c>
    </row>
    <row r="681" spans="1:30" ht="31.5" hidden="1" x14ac:dyDescent="0.25">
      <c r="A681" t="s">
        <v>2653</v>
      </c>
      <c r="B681" t="s">
        <v>2128</v>
      </c>
      <c r="C681" s="17">
        <f>+SUBTOTAL(3,$F$8:F681)</f>
        <v>45</v>
      </c>
      <c r="D681" s="24" t="s">
        <v>174</v>
      </c>
      <c r="E681" s="25" t="s">
        <v>187</v>
      </c>
      <c r="F681" s="52" t="s">
        <v>1575</v>
      </c>
      <c r="G681" s="23" t="s">
        <v>1576</v>
      </c>
      <c r="H681" s="19" t="str">
        <f t="shared" si="40"/>
        <v>"Хуршида Усмонова" МЧЖ Усимлик ёғи ишлаб чиқариш</v>
      </c>
      <c r="I681" s="23"/>
      <c r="J681" s="25" t="s">
        <v>20</v>
      </c>
      <c r="K681" s="25" t="s">
        <v>537</v>
      </c>
      <c r="L681" s="18"/>
      <c r="M681" s="18"/>
      <c r="N681" s="20"/>
      <c r="O681" s="20"/>
      <c r="P681" s="20"/>
      <c r="Q681" s="20"/>
      <c r="R681" s="21">
        <f t="shared" si="41"/>
        <v>37250</v>
      </c>
      <c r="S681" s="27">
        <v>27250</v>
      </c>
      <c r="T681" s="27">
        <v>10000</v>
      </c>
      <c r="U681" s="27">
        <v>0</v>
      </c>
      <c r="V681" s="27">
        <v>0</v>
      </c>
      <c r="W681" s="22">
        <f t="shared" si="42"/>
        <v>20</v>
      </c>
      <c r="X681" s="27">
        <v>20</v>
      </c>
      <c r="Y681" s="26"/>
      <c r="Z681" s="26"/>
      <c r="AA681" s="40">
        <v>44828</v>
      </c>
      <c r="AB681" s="34"/>
      <c r="AC681" s="34"/>
      <c r="AD681" s="25" t="s">
        <v>160</v>
      </c>
    </row>
    <row r="682" spans="1:30" ht="31.5" hidden="1" x14ac:dyDescent="0.25">
      <c r="A682" t="s">
        <v>2654</v>
      </c>
      <c r="B682" t="s">
        <v>2128</v>
      </c>
      <c r="C682" s="17">
        <f>+SUBTOTAL(3,$F$8:F682)</f>
        <v>45</v>
      </c>
      <c r="D682" s="24" t="s">
        <v>174</v>
      </c>
      <c r="E682" s="25" t="s">
        <v>187</v>
      </c>
      <c r="F682" s="52" t="s">
        <v>1061</v>
      </c>
      <c r="G682" s="23" t="s">
        <v>88</v>
      </c>
      <c r="H682" s="19" t="str">
        <f t="shared" si="40"/>
        <v>"Sam Fos"МЧЖ Минерал уғит ишлаб чиқариш</v>
      </c>
      <c r="I682" s="23"/>
      <c r="J682" s="25" t="s">
        <v>20</v>
      </c>
      <c r="K682" s="25" t="s">
        <v>552</v>
      </c>
      <c r="L682" s="18"/>
      <c r="M682" s="18"/>
      <c r="N682" s="20"/>
      <c r="O682" s="20"/>
      <c r="P682" s="20"/>
      <c r="Q682" s="20"/>
      <c r="R682" s="21">
        <f t="shared" si="41"/>
        <v>23120</v>
      </c>
      <c r="S682" s="54">
        <v>19620</v>
      </c>
      <c r="T682" s="54">
        <v>3500</v>
      </c>
      <c r="U682" s="27">
        <v>0</v>
      </c>
      <c r="V682" s="27">
        <v>0</v>
      </c>
      <c r="W682" s="22">
        <f t="shared" si="42"/>
        <v>60</v>
      </c>
      <c r="X682" s="27">
        <v>60</v>
      </c>
      <c r="Y682" s="26"/>
      <c r="Z682" s="26"/>
      <c r="AA682" s="40">
        <v>44798</v>
      </c>
      <c r="AB682" s="34"/>
      <c r="AC682" s="34"/>
      <c r="AD682" s="25" t="s">
        <v>160</v>
      </c>
    </row>
    <row r="683" spans="1:30" ht="31.5" hidden="1" x14ac:dyDescent="0.25">
      <c r="A683" t="s">
        <v>2655</v>
      </c>
      <c r="B683" t="s">
        <v>2128</v>
      </c>
      <c r="C683" s="17">
        <f>+SUBTOTAL(3,$F$8:F683)</f>
        <v>45</v>
      </c>
      <c r="D683" s="24" t="s">
        <v>174</v>
      </c>
      <c r="E683" s="25" t="s">
        <v>187</v>
      </c>
      <c r="F683" s="52" t="s">
        <v>608</v>
      </c>
      <c r="G683" s="23" t="s">
        <v>322</v>
      </c>
      <c r="H683" s="19" t="str">
        <f t="shared" si="40"/>
        <v>ЯТТ "Хидирова Дилбар Келдиёровна" Фитнес клуб ва соғломлаштириш</v>
      </c>
      <c r="I683" s="23"/>
      <c r="J683" s="25" t="s">
        <v>24</v>
      </c>
      <c r="K683" s="25" t="s">
        <v>528</v>
      </c>
      <c r="L683" s="18"/>
      <c r="M683" s="18"/>
      <c r="N683" s="20"/>
      <c r="O683" s="20"/>
      <c r="P683" s="20"/>
      <c r="Q683" s="20"/>
      <c r="R683" s="21">
        <f t="shared" si="41"/>
        <v>230</v>
      </c>
      <c r="S683" s="27">
        <v>100</v>
      </c>
      <c r="T683" s="27">
        <v>130</v>
      </c>
      <c r="U683" s="27">
        <v>0</v>
      </c>
      <c r="V683" s="27">
        <v>0</v>
      </c>
      <c r="W683" s="22">
        <f t="shared" si="42"/>
        <v>5</v>
      </c>
      <c r="X683" s="27">
        <v>3</v>
      </c>
      <c r="Y683" s="26">
        <v>2</v>
      </c>
      <c r="Z683" s="26"/>
      <c r="AA683" s="40">
        <v>44658</v>
      </c>
      <c r="AB683" s="34"/>
      <c r="AC683" s="34"/>
      <c r="AD683" s="25" t="s">
        <v>26</v>
      </c>
    </row>
    <row r="684" spans="1:30" ht="31.5" hidden="1" x14ac:dyDescent="0.25">
      <c r="A684" t="s">
        <v>2656</v>
      </c>
      <c r="B684" t="s">
        <v>2128</v>
      </c>
      <c r="C684" s="17">
        <f>+SUBTOTAL(3,$F$8:F684)</f>
        <v>45</v>
      </c>
      <c r="D684" s="24" t="s">
        <v>174</v>
      </c>
      <c r="E684" s="25" t="s">
        <v>187</v>
      </c>
      <c r="F684" s="52" t="s">
        <v>823</v>
      </c>
      <c r="G684" s="23" t="s">
        <v>228</v>
      </c>
      <c r="H684" s="19" t="str">
        <f t="shared" si="40"/>
        <v xml:space="preserve"> "PASTDARG`OM AGROSOY GARDENS"ФХ Интенсив боғ ташкил қилиш</v>
      </c>
      <c r="I684" s="23"/>
      <c r="J684" s="25" t="s">
        <v>23</v>
      </c>
      <c r="K684" s="25" t="s">
        <v>228</v>
      </c>
      <c r="L684" s="18"/>
      <c r="M684" s="18"/>
      <c r="N684" s="20"/>
      <c r="O684" s="20"/>
      <c r="P684" s="20"/>
      <c r="Q684" s="20"/>
      <c r="R684" s="21">
        <f t="shared" si="41"/>
        <v>2000</v>
      </c>
      <c r="S684" s="27">
        <v>2000</v>
      </c>
      <c r="T684" s="27">
        <v>0</v>
      </c>
      <c r="U684" s="27">
        <v>0</v>
      </c>
      <c r="V684" s="27">
        <v>0</v>
      </c>
      <c r="W684" s="22">
        <f t="shared" si="42"/>
        <v>4</v>
      </c>
      <c r="X684" s="27">
        <v>4</v>
      </c>
      <c r="Y684" s="26"/>
      <c r="Z684" s="26"/>
      <c r="AA684" s="40">
        <v>44652</v>
      </c>
      <c r="AB684" s="34"/>
      <c r="AC684" s="34"/>
      <c r="AD684" s="25" t="s">
        <v>8</v>
      </c>
    </row>
    <row r="685" spans="1:30" ht="31.5" hidden="1" x14ac:dyDescent="0.25">
      <c r="A685" t="s">
        <v>2657</v>
      </c>
      <c r="B685" t="s">
        <v>2128</v>
      </c>
      <c r="C685" s="17">
        <f>+SUBTOTAL(3,$F$8:F685)</f>
        <v>45</v>
      </c>
      <c r="D685" s="24" t="s">
        <v>174</v>
      </c>
      <c r="E685" s="25" t="s">
        <v>187</v>
      </c>
      <c r="F685" s="52" t="s">
        <v>994</v>
      </c>
      <c r="G685" s="23" t="s">
        <v>312</v>
      </c>
      <c r="H685" s="19" t="str">
        <f t="shared" si="40"/>
        <v>"BUNYODKOR OBOD PASTDARGOM"ДУК Кўп-қаватли уй-жой қурилиши</v>
      </c>
      <c r="I685" s="23"/>
      <c r="J685" s="25" t="s">
        <v>24</v>
      </c>
      <c r="K685" s="25" t="s">
        <v>508</v>
      </c>
      <c r="L685" s="18"/>
      <c r="M685" s="18"/>
      <c r="N685" s="20"/>
      <c r="O685" s="20"/>
      <c r="P685" s="20"/>
      <c r="Q685" s="20"/>
      <c r="R685" s="21">
        <f t="shared" si="41"/>
        <v>39000</v>
      </c>
      <c r="S685" s="27">
        <v>9000</v>
      </c>
      <c r="T685" s="54">
        <v>30000</v>
      </c>
      <c r="U685" s="27">
        <v>0</v>
      </c>
      <c r="V685" s="27">
        <v>0</v>
      </c>
      <c r="W685" s="22">
        <f t="shared" si="42"/>
        <v>80</v>
      </c>
      <c r="X685" s="27">
        <v>56</v>
      </c>
      <c r="Y685" s="26">
        <v>24</v>
      </c>
      <c r="Z685" s="26"/>
      <c r="AA685" s="40">
        <v>44851</v>
      </c>
      <c r="AB685" s="34"/>
      <c r="AC685" s="34"/>
      <c r="AD685" s="25" t="s">
        <v>21</v>
      </c>
    </row>
    <row r="686" spans="1:30" ht="31.5" hidden="1" x14ac:dyDescent="0.25">
      <c r="A686" t="s">
        <v>2658</v>
      </c>
      <c r="B686" t="s">
        <v>2128</v>
      </c>
      <c r="C686" s="17">
        <f>+SUBTOTAL(3,$F$8:F686)</f>
        <v>45</v>
      </c>
      <c r="D686" s="24" t="s">
        <v>174</v>
      </c>
      <c r="E686" s="25" t="s">
        <v>187</v>
      </c>
      <c r="F686" s="52" t="s">
        <v>818</v>
      </c>
      <c r="G686" s="23" t="s">
        <v>314</v>
      </c>
      <c r="H686" s="19" t="str">
        <f t="shared" si="40"/>
        <v>"CHICAGO MAKTABI"МЧЖ Нодавлат таълим муассасаси ташкил этиш ва жихозлаш</v>
      </c>
      <c r="I686" s="23"/>
      <c r="J686" s="25" t="s">
        <v>24</v>
      </c>
      <c r="K686" s="25" t="s">
        <v>529</v>
      </c>
      <c r="L686" s="18"/>
      <c r="M686" s="18"/>
      <c r="N686" s="20"/>
      <c r="O686" s="20"/>
      <c r="P686" s="20"/>
      <c r="Q686" s="20"/>
      <c r="R686" s="21">
        <f t="shared" si="41"/>
        <v>2800</v>
      </c>
      <c r="S686" s="27">
        <v>1300</v>
      </c>
      <c r="T686" s="27">
        <v>1500</v>
      </c>
      <c r="U686" s="27">
        <v>0</v>
      </c>
      <c r="V686" s="27">
        <v>0</v>
      </c>
      <c r="W686" s="22">
        <f t="shared" si="42"/>
        <v>6</v>
      </c>
      <c r="X686" s="27">
        <v>6</v>
      </c>
      <c r="Y686" s="26"/>
      <c r="Z686" s="26"/>
      <c r="AA686" s="40">
        <v>44635</v>
      </c>
      <c r="AB686" s="34"/>
      <c r="AC686" s="34"/>
      <c r="AD686" s="25" t="s">
        <v>7</v>
      </c>
    </row>
    <row r="687" spans="1:30" ht="31.5" hidden="1" x14ac:dyDescent="0.25">
      <c r="A687" t="s">
        <v>2659</v>
      </c>
      <c r="B687" t="s">
        <v>2128</v>
      </c>
      <c r="C687" s="17">
        <f>+SUBTOTAL(3,$F$8:F687)</f>
        <v>45</v>
      </c>
      <c r="D687" s="24" t="s">
        <v>174</v>
      </c>
      <c r="E687" s="25" t="s">
        <v>187</v>
      </c>
      <c r="F687" s="52" t="s">
        <v>831</v>
      </c>
      <c r="G687" s="23" t="s">
        <v>133</v>
      </c>
      <c r="H687" s="19" t="str">
        <f t="shared" si="40"/>
        <v>"EKSPRES KELAJAGI FAYZLI TONG"МЧЖ Чорвачилик фаолиятини ташкил этиш</v>
      </c>
      <c r="I687" s="23"/>
      <c r="J687" s="25" t="s">
        <v>23</v>
      </c>
      <c r="K687" s="25" t="s">
        <v>42</v>
      </c>
      <c r="L687" s="18"/>
      <c r="M687" s="18"/>
      <c r="N687" s="20"/>
      <c r="O687" s="20"/>
      <c r="P687" s="20"/>
      <c r="Q687" s="20"/>
      <c r="R687" s="21">
        <f t="shared" si="41"/>
        <v>4050</v>
      </c>
      <c r="S687" s="27">
        <v>3250</v>
      </c>
      <c r="T687" s="27">
        <v>800</v>
      </c>
      <c r="U687" s="27">
        <v>0</v>
      </c>
      <c r="V687" s="27">
        <v>0</v>
      </c>
      <c r="W687" s="22">
        <f t="shared" si="42"/>
        <v>3</v>
      </c>
      <c r="X687" s="27">
        <v>2</v>
      </c>
      <c r="Y687" s="26">
        <v>1</v>
      </c>
      <c r="Z687" s="26"/>
      <c r="AA687" s="40">
        <v>44635</v>
      </c>
      <c r="AB687" s="34"/>
      <c r="AC687" s="34"/>
      <c r="AD687" s="25" t="s">
        <v>6</v>
      </c>
    </row>
    <row r="688" spans="1:30" ht="31.5" hidden="1" x14ac:dyDescent="0.25">
      <c r="A688" t="s">
        <v>2660</v>
      </c>
      <c r="B688" t="s">
        <v>2128</v>
      </c>
      <c r="C688" s="17">
        <f>+SUBTOTAL(3,$F$8:F688)</f>
        <v>45</v>
      </c>
      <c r="D688" s="24" t="s">
        <v>174</v>
      </c>
      <c r="E688" s="25" t="s">
        <v>187</v>
      </c>
      <c r="F688" s="52" t="s">
        <v>817</v>
      </c>
      <c r="G688" s="23" t="s">
        <v>309</v>
      </c>
      <c r="H688" s="19" t="str">
        <f t="shared" si="40"/>
        <v>"Global Kans"МЧЖ Юк ташиш хизматларин ташкил этиш</v>
      </c>
      <c r="I688" s="23"/>
      <c r="J688" s="25" t="s">
        <v>24</v>
      </c>
      <c r="K688" s="25" t="s">
        <v>530</v>
      </c>
      <c r="L688" s="18"/>
      <c r="M688" s="18"/>
      <c r="N688" s="20"/>
      <c r="O688" s="20"/>
      <c r="P688" s="20"/>
      <c r="Q688" s="20"/>
      <c r="R688" s="21">
        <f t="shared" si="41"/>
        <v>1600</v>
      </c>
      <c r="S688" s="54">
        <v>1600</v>
      </c>
      <c r="T688" s="27"/>
      <c r="U688" s="27">
        <v>0</v>
      </c>
      <c r="V688" s="27">
        <v>0</v>
      </c>
      <c r="W688" s="22">
        <f t="shared" si="42"/>
        <v>3</v>
      </c>
      <c r="X688" s="27">
        <v>3</v>
      </c>
      <c r="Y688" s="26"/>
      <c r="Z688" s="26"/>
      <c r="AA688" s="40">
        <v>44702</v>
      </c>
      <c r="AB688" s="34"/>
      <c r="AC688" s="34"/>
      <c r="AD688" s="25" t="s">
        <v>89</v>
      </c>
    </row>
    <row r="689" spans="1:30" ht="31.5" hidden="1" x14ac:dyDescent="0.25">
      <c r="A689" t="s">
        <v>2661</v>
      </c>
      <c r="B689" t="s">
        <v>2128</v>
      </c>
      <c r="C689" s="17">
        <f>+SUBTOTAL(3,$F$8:F689)</f>
        <v>45</v>
      </c>
      <c r="D689" s="24" t="s">
        <v>174</v>
      </c>
      <c r="E689" s="25" t="s">
        <v>187</v>
      </c>
      <c r="F689" s="52" t="s">
        <v>832</v>
      </c>
      <c r="G689" s="23" t="s">
        <v>227</v>
      </c>
      <c r="H689" s="19" t="str">
        <f t="shared" si="40"/>
        <v>"ISOBEK OMAD BARAKA FAYZI"МЧЖ  Юк ташиш хизматлари кўрсатиш</v>
      </c>
      <c r="I689" s="23"/>
      <c r="J689" s="25" t="s">
        <v>24</v>
      </c>
      <c r="K689" s="25" t="s">
        <v>530</v>
      </c>
      <c r="L689" s="18"/>
      <c r="M689" s="18"/>
      <c r="N689" s="20"/>
      <c r="O689" s="20"/>
      <c r="P689" s="20"/>
      <c r="Q689" s="20"/>
      <c r="R689" s="21">
        <f t="shared" si="41"/>
        <v>770</v>
      </c>
      <c r="S689" s="27">
        <v>300</v>
      </c>
      <c r="T689" s="27">
        <v>470</v>
      </c>
      <c r="U689" s="27">
        <v>0</v>
      </c>
      <c r="V689" s="27">
        <v>0</v>
      </c>
      <c r="W689" s="22">
        <f t="shared" si="42"/>
        <v>2</v>
      </c>
      <c r="X689" s="27">
        <v>1</v>
      </c>
      <c r="Y689" s="26">
        <v>1</v>
      </c>
      <c r="Z689" s="26"/>
      <c r="AA689" s="40">
        <v>44662</v>
      </c>
      <c r="AB689" s="34"/>
      <c r="AC689" s="34"/>
      <c r="AD689" s="25" t="s">
        <v>89</v>
      </c>
    </row>
    <row r="690" spans="1:30" ht="31.5" hidden="1" x14ac:dyDescent="0.25">
      <c r="A690" t="s">
        <v>2662</v>
      </c>
      <c r="B690" t="s">
        <v>2128</v>
      </c>
      <c r="C690" s="17">
        <f>+SUBTOTAL(3,$F$8:F690)</f>
        <v>45</v>
      </c>
      <c r="D690" s="24" t="s">
        <v>174</v>
      </c>
      <c r="E690" s="25" t="s">
        <v>187</v>
      </c>
      <c r="F690" s="52" t="s">
        <v>822</v>
      </c>
      <c r="G690" s="23" t="s">
        <v>317</v>
      </c>
      <c r="H690" s="19" t="str">
        <f t="shared" si="40"/>
        <v xml:space="preserve">"NILUFAR SAFIYA SUNNAT"ОК Паррандачиликни ривожлантириш </v>
      </c>
      <c r="I690" s="23"/>
      <c r="J690" s="25" t="s">
        <v>23</v>
      </c>
      <c r="K690" s="25" t="s">
        <v>83</v>
      </c>
      <c r="L690" s="18"/>
      <c r="M690" s="18"/>
      <c r="N690" s="20"/>
      <c r="O690" s="20"/>
      <c r="P690" s="20"/>
      <c r="Q690" s="20"/>
      <c r="R690" s="21">
        <f t="shared" si="41"/>
        <v>2500</v>
      </c>
      <c r="S690" s="54">
        <v>1500</v>
      </c>
      <c r="T690" s="54">
        <v>1000</v>
      </c>
      <c r="U690" s="27">
        <v>0</v>
      </c>
      <c r="V690" s="27">
        <v>0</v>
      </c>
      <c r="W690" s="22">
        <f t="shared" si="42"/>
        <v>5</v>
      </c>
      <c r="X690" s="27">
        <v>5</v>
      </c>
      <c r="Y690" s="26"/>
      <c r="Z690" s="26"/>
      <c r="AA690" s="40">
        <v>44819</v>
      </c>
      <c r="AB690" s="34"/>
      <c r="AC690" s="34"/>
      <c r="AD690" s="25" t="s">
        <v>26</v>
      </c>
    </row>
    <row r="691" spans="1:30" ht="31.5" hidden="1" x14ac:dyDescent="0.25">
      <c r="A691" t="s">
        <v>2663</v>
      </c>
      <c r="B691" t="s">
        <v>2128</v>
      </c>
      <c r="C691" s="17">
        <f>+SUBTOTAL(3,$F$8:F691)</f>
        <v>45</v>
      </c>
      <c r="D691" s="24" t="s">
        <v>174</v>
      </c>
      <c r="E691" s="25" t="s">
        <v>187</v>
      </c>
      <c r="F691" s="52" t="s">
        <v>607</v>
      </c>
      <c r="G691" s="23" t="s">
        <v>318</v>
      </c>
      <c r="H691" s="19" t="str">
        <f t="shared" si="40"/>
        <v>"TINCHLIK KAMOLAT TOMORQA XIZMATI" Транспорт хизмати сохасини ривожлантириш</v>
      </c>
      <c r="I691" s="23"/>
      <c r="J691" s="25" t="s">
        <v>24</v>
      </c>
      <c r="K691" s="25" t="s">
        <v>530</v>
      </c>
      <c r="L691" s="18"/>
      <c r="M691" s="18"/>
      <c r="N691" s="20"/>
      <c r="O691" s="20"/>
      <c r="P691" s="20"/>
      <c r="Q691" s="20"/>
      <c r="R691" s="21">
        <f t="shared" si="41"/>
        <v>1450</v>
      </c>
      <c r="S691" s="27">
        <v>450</v>
      </c>
      <c r="T691" s="27">
        <v>1000</v>
      </c>
      <c r="U691" s="27">
        <v>0</v>
      </c>
      <c r="V691" s="27">
        <v>0</v>
      </c>
      <c r="W691" s="22">
        <f t="shared" si="42"/>
        <v>4</v>
      </c>
      <c r="X691" s="27">
        <v>4</v>
      </c>
      <c r="Y691" s="26"/>
      <c r="Z691" s="26"/>
      <c r="AA691" s="40">
        <v>44818</v>
      </c>
      <c r="AB691" s="34"/>
      <c r="AC691" s="34"/>
      <c r="AD691" s="25" t="s">
        <v>26</v>
      </c>
    </row>
    <row r="692" spans="1:30" ht="31.5" hidden="1" x14ac:dyDescent="0.25">
      <c r="A692" t="s">
        <v>2664</v>
      </c>
      <c r="B692" t="s">
        <v>2128</v>
      </c>
      <c r="C692" s="17">
        <f>+SUBTOTAL(3,$F$8:F692)</f>
        <v>45</v>
      </c>
      <c r="D692" s="24" t="s">
        <v>174</v>
      </c>
      <c r="E692" s="25" t="s">
        <v>187</v>
      </c>
      <c r="F692" s="52" t="s">
        <v>826</v>
      </c>
      <c r="G692" s="23" t="s">
        <v>321</v>
      </c>
      <c r="H692" s="19" t="str">
        <f t="shared" si="40"/>
        <v>"VRIN VEST"МЧЖ  Шлако блок ишлаб чиқариш</v>
      </c>
      <c r="I692" s="23"/>
      <c r="J692" s="25" t="s">
        <v>20</v>
      </c>
      <c r="K692" s="25" t="s">
        <v>527</v>
      </c>
      <c r="L692" s="18"/>
      <c r="M692" s="18"/>
      <c r="N692" s="20"/>
      <c r="O692" s="20"/>
      <c r="P692" s="20"/>
      <c r="Q692" s="20"/>
      <c r="R692" s="21">
        <f t="shared" si="41"/>
        <v>350</v>
      </c>
      <c r="S692" s="27">
        <v>350</v>
      </c>
      <c r="T692" s="27">
        <v>0</v>
      </c>
      <c r="U692" s="27">
        <v>0</v>
      </c>
      <c r="V692" s="27">
        <v>0</v>
      </c>
      <c r="W692" s="22">
        <f t="shared" si="42"/>
        <v>5</v>
      </c>
      <c r="X692" s="27">
        <v>5</v>
      </c>
      <c r="Y692" s="26"/>
      <c r="Z692" s="26"/>
      <c r="AA692" s="40">
        <v>44849</v>
      </c>
      <c r="AB692" s="34"/>
      <c r="AC692" s="34"/>
      <c r="AD692" s="25" t="s">
        <v>26</v>
      </c>
    </row>
    <row r="693" spans="1:30" ht="63" hidden="1" x14ac:dyDescent="0.25">
      <c r="A693" t="s">
        <v>2665</v>
      </c>
      <c r="B693" t="s">
        <v>2128</v>
      </c>
      <c r="C693" s="17">
        <f>+SUBTOTAL(3,$F$8:F693)</f>
        <v>45</v>
      </c>
      <c r="D693" s="24" t="s">
        <v>174</v>
      </c>
      <c r="E693" s="25" t="s">
        <v>187</v>
      </c>
      <c r="F693" s="52" t="s">
        <v>830</v>
      </c>
      <c r="G693" s="23" t="s">
        <v>324</v>
      </c>
      <c r="H693" s="19" t="str">
        <f t="shared" si="40"/>
        <v>"Биоховренко"МЧЖ Ўсимликларни химоя килиш ва зарар кунандалардан сақлаш ва бегона ўтлардан карши кимевий воситалари савдо мажмуаси</v>
      </c>
      <c r="I693" s="23"/>
      <c r="J693" s="25" t="s">
        <v>24</v>
      </c>
      <c r="K693" s="25" t="s">
        <v>155</v>
      </c>
      <c r="L693" s="18"/>
      <c r="M693" s="18"/>
      <c r="N693" s="20"/>
      <c r="O693" s="20"/>
      <c r="P693" s="20"/>
      <c r="Q693" s="20"/>
      <c r="R693" s="21">
        <f t="shared" si="41"/>
        <v>300</v>
      </c>
      <c r="S693" s="27">
        <v>188</v>
      </c>
      <c r="T693" s="27">
        <v>112</v>
      </c>
      <c r="U693" s="27">
        <v>0</v>
      </c>
      <c r="V693" s="27">
        <v>0</v>
      </c>
      <c r="W693" s="22">
        <f t="shared" si="42"/>
        <v>3</v>
      </c>
      <c r="X693" s="27">
        <v>3</v>
      </c>
      <c r="Y693" s="26"/>
      <c r="Z693" s="26"/>
      <c r="AA693" s="40">
        <v>44827</v>
      </c>
      <c r="AB693" s="34"/>
      <c r="AC693" s="34"/>
      <c r="AD693" s="25" t="s">
        <v>21</v>
      </c>
    </row>
    <row r="694" spans="1:30" ht="47.25" hidden="1" x14ac:dyDescent="0.25">
      <c r="A694" t="s">
        <v>2666</v>
      </c>
      <c r="B694" t="s">
        <v>2128</v>
      </c>
      <c r="C694" s="17">
        <f>+SUBTOTAL(3,$F$8:F694)</f>
        <v>45</v>
      </c>
      <c r="D694" s="24" t="s">
        <v>174</v>
      </c>
      <c r="E694" s="25" t="s">
        <v>187</v>
      </c>
      <c r="F694" s="52" t="s">
        <v>821</v>
      </c>
      <c r="G694" s="23" t="s">
        <v>69</v>
      </c>
      <c r="H694" s="19" t="str">
        <f t="shared" si="40"/>
        <v>"Диёрбек Юлдуз савдо файз"МЧЖ  Автомобилларга техник хизмат кўрсатиш</v>
      </c>
      <c r="I694" s="23"/>
      <c r="J694" s="25" t="s">
        <v>24</v>
      </c>
      <c r="K694" s="25" t="s">
        <v>525</v>
      </c>
      <c r="L694" s="18"/>
      <c r="M694" s="18"/>
      <c r="N694" s="20"/>
      <c r="O694" s="20"/>
      <c r="P694" s="20"/>
      <c r="Q694" s="20"/>
      <c r="R694" s="21">
        <f t="shared" si="41"/>
        <v>200</v>
      </c>
      <c r="S694" s="27">
        <v>70</v>
      </c>
      <c r="T694" s="27">
        <v>130</v>
      </c>
      <c r="U694" s="27">
        <v>0</v>
      </c>
      <c r="V694" s="27">
        <v>0</v>
      </c>
      <c r="W694" s="22">
        <f t="shared" si="42"/>
        <v>3</v>
      </c>
      <c r="X694" s="27">
        <v>3</v>
      </c>
      <c r="Y694" s="26"/>
      <c r="Z694" s="26"/>
      <c r="AA694" s="40">
        <v>44658</v>
      </c>
      <c r="AB694" s="34"/>
      <c r="AC694" s="34"/>
      <c r="AD694" s="25" t="s">
        <v>26</v>
      </c>
    </row>
    <row r="695" spans="1:30" ht="31.5" hidden="1" x14ac:dyDescent="0.25">
      <c r="A695" t="s">
        <v>2667</v>
      </c>
      <c r="B695" t="s">
        <v>2128</v>
      </c>
      <c r="C695" s="17">
        <f>+SUBTOTAL(3,$F$8:F695)</f>
        <v>45</v>
      </c>
      <c r="D695" s="24" t="s">
        <v>174</v>
      </c>
      <c r="E695" s="25" t="s">
        <v>187</v>
      </c>
      <c r="F695" s="52" t="s">
        <v>993</v>
      </c>
      <c r="G695" s="23" t="s">
        <v>310</v>
      </c>
      <c r="H695" s="19" t="str">
        <f t="shared" si="40"/>
        <v>"Дилрабо"МЧЖ Тиббий марказ ташкил этиш</v>
      </c>
      <c r="I695" s="23"/>
      <c r="J695" s="25" t="s">
        <v>24</v>
      </c>
      <c r="K695" s="25" t="s">
        <v>116</v>
      </c>
      <c r="L695" s="18"/>
      <c r="M695" s="18"/>
      <c r="N695" s="20"/>
      <c r="O695" s="20"/>
      <c r="P695" s="20"/>
      <c r="Q695" s="20"/>
      <c r="R695" s="21">
        <f t="shared" si="41"/>
        <v>6400</v>
      </c>
      <c r="S695" s="27">
        <v>6400</v>
      </c>
      <c r="T695" s="27">
        <v>0</v>
      </c>
      <c r="U695" s="27">
        <v>0</v>
      </c>
      <c r="V695" s="27">
        <v>0</v>
      </c>
      <c r="W695" s="22">
        <f t="shared" si="42"/>
        <v>6</v>
      </c>
      <c r="X695" s="27">
        <v>6</v>
      </c>
      <c r="Y695" s="26"/>
      <c r="Z695" s="26"/>
      <c r="AA695" s="40">
        <v>44658</v>
      </c>
      <c r="AB695" s="34"/>
      <c r="AC695" s="34"/>
      <c r="AD695" s="25" t="s">
        <v>8</v>
      </c>
    </row>
    <row r="696" spans="1:30" ht="31.5" hidden="1" x14ac:dyDescent="0.25">
      <c r="A696" t="s">
        <v>2668</v>
      </c>
      <c r="B696" t="s">
        <v>2128</v>
      </c>
      <c r="C696" s="17">
        <f>+SUBTOTAL(3,$F$8:F696)</f>
        <v>45</v>
      </c>
      <c r="D696" s="24" t="s">
        <v>174</v>
      </c>
      <c r="E696" s="25" t="s">
        <v>187</v>
      </c>
      <c r="F696" s="52" t="s">
        <v>827</v>
      </c>
      <c r="G696" s="23" t="s">
        <v>120</v>
      </c>
      <c r="H696" s="19" t="str">
        <f t="shared" si="40"/>
        <v>"Исломжон Мухаммадали Курбоновлар"ОК Қандолатчилик маҳсулотлари ишлаб чиқариш</v>
      </c>
      <c r="I696" s="23"/>
      <c r="J696" s="25" t="s">
        <v>20</v>
      </c>
      <c r="K696" s="25" t="s">
        <v>526</v>
      </c>
      <c r="L696" s="18"/>
      <c r="M696" s="18"/>
      <c r="N696" s="20"/>
      <c r="O696" s="20"/>
      <c r="P696" s="20"/>
      <c r="Q696" s="20"/>
      <c r="R696" s="21">
        <f t="shared" si="41"/>
        <v>350</v>
      </c>
      <c r="S696" s="27">
        <v>155</v>
      </c>
      <c r="T696" s="27">
        <v>195</v>
      </c>
      <c r="U696" s="27">
        <v>0</v>
      </c>
      <c r="V696" s="27">
        <v>0</v>
      </c>
      <c r="W696" s="22">
        <f t="shared" si="42"/>
        <v>4</v>
      </c>
      <c r="X696" s="27">
        <v>3</v>
      </c>
      <c r="Y696" s="26">
        <v>1</v>
      </c>
      <c r="Z696" s="26"/>
      <c r="AA696" s="40">
        <v>44702</v>
      </c>
      <c r="AB696" s="34"/>
      <c r="AC696" s="34"/>
      <c r="AD696" s="25" t="s">
        <v>26</v>
      </c>
    </row>
    <row r="697" spans="1:30" ht="31.5" hidden="1" x14ac:dyDescent="0.25">
      <c r="A697" t="s">
        <v>2669</v>
      </c>
      <c r="B697" t="s">
        <v>2128</v>
      </c>
      <c r="C697" s="17">
        <f>+SUBTOTAL(3,$F$8:F697)</f>
        <v>45</v>
      </c>
      <c r="D697" s="24" t="s">
        <v>174</v>
      </c>
      <c r="E697" s="25" t="s">
        <v>187</v>
      </c>
      <c r="F697" s="52" t="s">
        <v>828</v>
      </c>
      <c r="G697" s="23" t="s">
        <v>227</v>
      </c>
      <c r="H697" s="19" t="str">
        <f t="shared" si="40"/>
        <v>"Қўшчинор Чинорлари Транс Сервис"МЧЖ Юк ташиш хизматлари кўрсатиш</v>
      </c>
      <c r="I697" s="23"/>
      <c r="J697" s="25" t="s">
        <v>24</v>
      </c>
      <c r="K697" s="25" t="s">
        <v>530</v>
      </c>
      <c r="L697" s="18"/>
      <c r="M697" s="18"/>
      <c r="N697" s="20"/>
      <c r="O697" s="20"/>
      <c r="P697" s="20"/>
      <c r="Q697" s="20"/>
      <c r="R697" s="21">
        <f t="shared" si="41"/>
        <v>304</v>
      </c>
      <c r="S697" s="27">
        <v>100</v>
      </c>
      <c r="T697" s="27">
        <v>204</v>
      </c>
      <c r="U697" s="27">
        <v>0</v>
      </c>
      <c r="V697" s="27">
        <v>0</v>
      </c>
      <c r="W697" s="22">
        <f t="shared" si="42"/>
        <v>3</v>
      </c>
      <c r="X697" s="27">
        <v>3</v>
      </c>
      <c r="Y697" s="26"/>
      <c r="Z697" s="26"/>
      <c r="AA697" s="40">
        <v>44621</v>
      </c>
      <c r="AB697" s="34"/>
      <c r="AC697" s="34"/>
      <c r="AD697" s="25" t="s">
        <v>89</v>
      </c>
    </row>
    <row r="698" spans="1:30" ht="31.5" hidden="1" x14ac:dyDescent="0.25">
      <c r="A698" t="s">
        <v>2670</v>
      </c>
      <c r="B698" t="s">
        <v>2128</v>
      </c>
      <c r="C698" s="17">
        <f>+SUBTOTAL(3,$F$8:F698)</f>
        <v>45</v>
      </c>
      <c r="D698" s="24" t="s">
        <v>174</v>
      </c>
      <c r="E698" s="25" t="s">
        <v>187</v>
      </c>
      <c r="F698" s="52" t="s">
        <v>638</v>
      </c>
      <c r="G698" s="23" t="s">
        <v>311</v>
      </c>
      <c r="H698" s="19" t="str">
        <f t="shared" si="40"/>
        <v>"Самарқанд Афросиёб Цемент" МЧЖ Юқори сифатли портландцемент ишлаб чиқариш</v>
      </c>
      <c r="I698" s="23"/>
      <c r="J698" s="25" t="s">
        <v>20</v>
      </c>
      <c r="K698" s="25" t="s">
        <v>527</v>
      </c>
      <c r="L698" s="18"/>
      <c r="M698" s="18"/>
      <c r="N698" s="20"/>
      <c r="O698" s="20"/>
      <c r="P698" s="20"/>
      <c r="Q698" s="20"/>
      <c r="R698" s="21">
        <f t="shared" si="41"/>
        <v>362466.28</v>
      </c>
      <c r="S698" s="27">
        <v>143000</v>
      </c>
      <c r="T698" s="27">
        <v>7990</v>
      </c>
      <c r="U698" s="27">
        <v>18680</v>
      </c>
      <c r="V698" s="27">
        <v>0</v>
      </c>
      <c r="W698" s="22">
        <f t="shared" si="42"/>
        <v>300</v>
      </c>
      <c r="X698" s="27">
        <v>180</v>
      </c>
      <c r="Y698" s="26">
        <v>90</v>
      </c>
      <c r="Z698" s="26">
        <v>30</v>
      </c>
      <c r="AA698" s="40">
        <v>44866</v>
      </c>
      <c r="AB698" s="34"/>
      <c r="AC698" s="34"/>
      <c r="AD698" s="25" t="s">
        <v>7</v>
      </c>
    </row>
    <row r="699" spans="1:30" ht="31.5" hidden="1" x14ac:dyDescent="0.25">
      <c r="A699" t="s">
        <v>2671</v>
      </c>
      <c r="B699" t="s">
        <v>2128</v>
      </c>
      <c r="C699" s="17">
        <f>+SUBTOTAL(3,$F$8:F699)</f>
        <v>45</v>
      </c>
      <c r="D699" s="24" t="s">
        <v>174</v>
      </c>
      <c r="E699" s="25" t="s">
        <v>187</v>
      </c>
      <c r="F699" s="52" t="s">
        <v>834</v>
      </c>
      <c r="G699" s="23" t="s">
        <v>41</v>
      </c>
      <c r="H699" s="19" t="str">
        <f t="shared" si="40"/>
        <v>"Санжар Шукрона"МЧЖ Иссиқхона ташкил этиш</v>
      </c>
      <c r="I699" s="23"/>
      <c r="J699" s="25" t="s">
        <v>23</v>
      </c>
      <c r="K699" s="25" t="s">
        <v>38</v>
      </c>
      <c r="L699" s="18"/>
      <c r="M699" s="18"/>
      <c r="N699" s="20"/>
      <c r="O699" s="20"/>
      <c r="P699" s="20"/>
      <c r="Q699" s="20"/>
      <c r="R699" s="21">
        <f t="shared" si="41"/>
        <v>1600</v>
      </c>
      <c r="S699" s="27">
        <v>1600</v>
      </c>
      <c r="T699" s="27">
        <v>0</v>
      </c>
      <c r="U699" s="27">
        <v>0</v>
      </c>
      <c r="V699" s="27">
        <v>0</v>
      </c>
      <c r="W699" s="22">
        <f t="shared" si="42"/>
        <v>3</v>
      </c>
      <c r="X699" s="27">
        <v>3</v>
      </c>
      <c r="Y699" s="26"/>
      <c r="Z699" s="26"/>
      <c r="AA699" s="40">
        <v>44635</v>
      </c>
      <c r="AB699" s="34"/>
      <c r="AC699" s="34"/>
      <c r="AD699" s="25" t="s">
        <v>8</v>
      </c>
    </row>
    <row r="700" spans="1:30" ht="31.5" hidden="1" x14ac:dyDescent="0.25">
      <c r="A700" t="s">
        <v>2672</v>
      </c>
      <c r="B700" t="s">
        <v>2128</v>
      </c>
      <c r="C700" s="17">
        <f>+SUBTOTAL(3,$F$8:F700)</f>
        <v>45</v>
      </c>
      <c r="D700" s="24" t="s">
        <v>174</v>
      </c>
      <c r="E700" s="25" t="s">
        <v>187</v>
      </c>
      <c r="F700" s="52" t="s">
        <v>825</v>
      </c>
      <c r="G700" s="23" t="s">
        <v>319</v>
      </c>
      <c r="H700" s="19" t="str">
        <f t="shared" si="40"/>
        <v>"Сахроий караб мавзий"ФХ Узумчилик хўжалиги ташкил этиш</v>
      </c>
      <c r="I700" s="23"/>
      <c r="J700" s="25" t="s">
        <v>23</v>
      </c>
      <c r="K700" s="25" t="s">
        <v>110</v>
      </c>
      <c r="L700" s="18"/>
      <c r="M700" s="18"/>
      <c r="N700" s="20"/>
      <c r="O700" s="20"/>
      <c r="P700" s="20"/>
      <c r="Q700" s="20"/>
      <c r="R700" s="21">
        <f t="shared" si="41"/>
        <v>1500</v>
      </c>
      <c r="S700" s="27">
        <v>1500</v>
      </c>
      <c r="T700" s="27">
        <v>0</v>
      </c>
      <c r="U700" s="27">
        <v>0</v>
      </c>
      <c r="V700" s="27">
        <v>0</v>
      </c>
      <c r="W700" s="22">
        <f t="shared" si="42"/>
        <v>3</v>
      </c>
      <c r="X700" s="27">
        <v>3</v>
      </c>
      <c r="Y700" s="26"/>
      <c r="Z700" s="26"/>
      <c r="AA700" s="40">
        <v>44662</v>
      </c>
      <c r="AB700" s="34"/>
      <c r="AC700" s="34"/>
      <c r="AD700" s="25" t="s">
        <v>8</v>
      </c>
    </row>
    <row r="701" spans="1:30" ht="31.5" hidden="1" x14ac:dyDescent="0.25">
      <c r="A701" t="s">
        <v>2673</v>
      </c>
      <c r="B701" t="s">
        <v>2128</v>
      </c>
      <c r="C701" s="17">
        <f>+SUBTOTAL(3,$F$8:F701)</f>
        <v>45</v>
      </c>
      <c r="D701" s="24" t="s">
        <v>174</v>
      </c>
      <c r="E701" s="25" t="s">
        <v>187</v>
      </c>
      <c r="F701" s="52" t="s">
        <v>820</v>
      </c>
      <c r="G701" s="23" t="s">
        <v>316</v>
      </c>
      <c r="H701" s="19" t="str">
        <f t="shared" si="40"/>
        <v>"Темурмалик строй"МЧЖ  Шлако блок ишлаб чикариш</v>
      </c>
      <c r="I701" s="23"/>
      <c r="J701" s="25" t="s">
        <v>20</v>
      </c>
      <c r="K701" s="25" t="s">
        <v>527</v>
      </c>
      <c r="L701" s="18"/>
      <c r="M701" s="18"/>
      <c r="N701" s="20"/>
      <c r="O701" s="20"/>
      <c r="P701" s="20"/>
      <c r="Q701" s="20"/>
      <c r="R701" s="21">
        <f t="shared" si="41"/>
        <v>300</v>
      </c>
      <c r="S701" s="27">
        <v>70</v>
      </c>
      <c r="T701" s="27">
        <v>230</v>
      </c>
      <c r="U701" s="27">
        <v>0</v>
      </c>
      <c r="V701" s="27">
        <v>0</v>
      </c>
      <c r="W701" s="22">
        <f t="shared" si="42"/>
        <v>6</v>
      </c>
      <c r="X701" s="27">
        <v>6</v>
      </c>
      <c r="Y701" s="26"/>
      <c r="Z701" s="26"/>
      <c r="AA701" s="40">
        <v>44789</v>
      </c>
      <c r="AB701" s="34"/>
      <c r="AC701" s="34"/>
      <c r="AD701" s="25" t="s">
        <v>26</v>
      </c>
    </row>
    <row r="702" spans="1:30" ht="31.5" hidden="1" x14ac:dyDescent="0.25">
      <c r="A702" t="s">
        <v>2674</v>
      </c>
      <c r="B702" t="s">
        <v>2128</v>
      </c>
      <c r="C702" s="17">
        <f>+SUBTOTAL(3,$F$8:F702)</f>
        <v>45</v>
      </c>
      <c r="D702" s="24" t="s">
        <v>174</v>
      </c>
      <c r="E702" s="25" t="s">
        <v>187</v>
      </c>
      <c r="F702" s="52" t="s">
        <v>997</v>
      </c>
      <c r="G702" s="23" t="s">
        <v>138</v>
      </c>
      <c r="H702" s="19" t="str">
        <f t="shared" si="40"/>
        <v>"Файз Нур Парранда"ОК Паррандачилик фаолиятини ривожлантириш</v>
      </c>
      <c r="I702" s="23"/>
      <c r="J702" s="25" t="s">
        <v>23</v>
      </c>
      <c r="K702" s="25" t="s">
        <v>83</v>
      </c>
      <c r="L702" s="18"/>
      <c r="M702" s="18"/>
      <c r="N702" s="20"/>
      <c r="O702" s="20"/>
      <c r="P702" s="20"/>
      <c r="Q702" s="20"/>
      <c r="R702" s="21">
        <f t="shared" si="41"/>
        <v>8660.5</v>
      </c>
      <c r="S702" s="27">
        <v>3000</v>
      </c>
      <c r="T702" s="27">
        <v>0</v>
      </c>
      <c r="U702" s="27">
        <v>500</v>
      </c>
      <c r="V702" s="27">
        <v>0</v>
      </c>
      <c r="W702" s="22">
        <f t="shared" si="42"/>
        <v>3</v>
      </c>
      <c r="X702" s="27">
        <v>3</v>
      </c>
      <c r="Y702" s="26"/>
      <c r="Z702" s="26"/>
      <c r="AA702" s="40">
        <v>44697</v>
      </c>
      <c r="AB702" s="34"/>
      <c r="AC702" s="34"/>
      <c r="AD702" s="25" t="s">
        <v>160</v>
      </c>
    </row>
    <row r="703" spans="1:30" ht="31.5" hidden="1" x14ac:dyDescent="0.25">
      <c r="A703" t="s">
        <v>3064</v>
      </c>
      <c r="B703" t="s">
        <v>1092</v>
      </c>
      <c r="C703" s="17">
        <f>+SUBTOTAL(3,$F$8:F703)</f>
        <v>45</v>
      </c>
      <c r="D703" s="24" t="s">
        <v>174</v>
      </c>
      <c r="E703" s="25" t="s">
        <v>187</v>
      </c>
      <c r="F703" s="52" t="s">
        <v>1185</v>
      </c>
      <c r="G703" s="23" t="s">
        <v>520</v>
      </c>
      <c r="H703" s="19" t="str">
        <f t="shared" si="40"/>
        <v>Ташаббускор Бабабеков Акбар Дорихона фаолиятини ташкил этиш</v>
      </c>
      <c r="I703" s="23"/>
      <c r="J703" s="25" t="s">
        <v>24</v>
      </c>
      <c r="K703" s="25" t="s">
        <v>155</v>
      </c>
      <c r="L703" s="18"/>
      <c r="M703" s="18"/>
      <c r="N703" s="20"/>
      <c r="O703" s="20"/>
      <c r="P703" s="20"/>
      <c r="Q703" s="20"/>
      <c r="R703" s="21">
        <f t="shared" si="41"/>
        <v>500</v>
      </c>
      <c r="S703" s="27">
        <v>500</v>
      </c>
      <c r="T703" s="27"/>
      <c r="U703" s="27"/>
      <c r="V703" s="27"/>
      <c r="W703" s="22">
        <f t="shared" si="42"/>
        <v>3</v>
      </c>
      <c r="X703" s="27">
        <v>3</v>
      </c>
      <c r="Y703" s="26"/>
      <c r="Z703" s="26"/>
      <c r="AA703" s="40">
        <v>44665</v>
      </c>
      <c r="AB703" s="34"/>
      <c r="AC703" s="34" t="s">
        <v>3275</v>
      </c>
      <c r="AD703" s="25" t="s">
        <v>8</v>
      </c>
    </row>
    <row r="704" spans="1:30" ht="31.5" hidden="1" x14ac:dyDescent="0.25">
      <c r="A704" t="s">
        <v>3065</v>
      </c>
      <c r="B704" t="s">
        <v>1092</v>
      </c>
      <c r="C704" s="17">
        <f>+SUBTOTAL(3,$F$8:F704)</f>
        <v>45</v>
      </c>
      <c r="D704" s="24" t="s">
        <v>174</v>
      </c>
      <c r="E704" s="25" t="s">
        <v>187</v>
      </c>
      <c r="F704" s="52" t="s">
        <v>1441</v>
      </c>
      <c r="G704" s="23" t="s">
        <v>1190</v>
      </c>
      <c r="H704" s="19" t="str">
        <f t="shared" si="40"/>
        <v>"Амирқул Бобо" ФХ Агромарказ ташкил этиш</v>
      </c>
      <c r="I704" s="23"/>
      <c r="J704" s="25" t="s">
        <v>24</v>
      </c>
      <c r="K704" s="25" t="s">
        <v>547</v>
      </c>
      <c r="L704" s="18"/>
      <c r="M704" s="18"/>
      <c r="N704" s="20"/>
      <c r="O704" s="20"/>
      <c r="P704" s="20"/>
      <c r="Q704" s="20"/>
      <c r="R704" s="21">
        <f t="shared" si="41"/>
        <v>5000</v>
      </c>
      <c r="S704" s="27">
        <v>1500</v>
      </c>
      <c r="T704" s="27">
        <v>3500</v>
      </c>
      <c r="U704" s="27"/>
      <c r="V704" s="27"/>
      <c r="W704" s="22">
        <f t="shared" si="42"/>
        <v>10</v>
      </c>
      <c r="X704" s="27">
        <v>10</v>
      </c>
      <c r="Y704" s="26"/>
      <c r="Z704" s="26"/>
      <c r="AA704" s="40">
        <v>44774</v>
      </c>
      <c r="AB704" s="34"/>
      <c r="AC704" s="34" t="s">
        <v>2198</v>
      </c>
      <c r="AD704" s="25" t="s">
        <v>1442</v>
      </c>
    </row>
    <row r="705" spans="1:30" ht="31.5" hidden="1" x14ac:dyDescent="0.25">
      <c r="A705" t="s">
        <v>3066</v>
      </c>
      <c r="B705" t="s">
        <v>1092</v>
      </c>
      <c r="C705" s="17">
        <f>+SUBTOTAL(3,$F$8:F705)</f>
        <v>45</v>
      </c>
      <c r="D705" s="24" t="s">
        <v>174</v>
      </c>
      <c r="E705" s="25" t="s">
        <v>187</v>
      </c>
      <c r="F705" s="52" t="s">
        <v>1113</v>
      </c>
      <c r="G705" s="23" t="s">
        <v>477</v>
      </c>
      <c r="H705" s="19" t="str">
        <f t="shared" si="40"/>
        <v>"SAMARQAND LAZIZ ANIS BARAKA" МЧЖ Паррандачилик хўжалигини ташкил қилиш</v>
      </c>
      <c r="I705" s="23"/>
      <c r="J705" s="25" t="s">
        <v>23</v>
      </c>
      <c r="K705" s="25" t="s">
        <v>83</v>
      </c>
      <c r="L705" s="18"/>
      <c r="M705" s="18"/>
      <c r="N705" s="20"/>
      <c r="O705" s="20"/>
      <c r="P705" s="20"/>
      <c r="Q705" s="20"/>
      <c r="R705" s="21">
        <f t="shared" si="41"/>
        <v>1300</v>
      </c>
      <c r="S705" s="27">
        <v>1300</v>
      </c>
      <c r="T705" s="27"/>
      <c r="U705" s="27"/>
      <c r="V705" s="27"/>
      <c r="W705" s="22">
        <f t="shared" si="42"/>
        <v>3</v>
      </c>
      <c r="X705" s="27">
        <v>3</v>
      </c>
      <c r="Y705" s="26"/>
      <c r="Z705" s="26"/>
      <c r="AA705" s="40">
        <v>44635</v>
      </c>
      <c r="AB705" s="34"/>
      <c r="AC705" s="34" t="s">
        <v>3221</v>
      </c>
      <c r="AD705" s="25" t="s">
        <v>8</v>
      </c>
    </row>
    <row r="706" spans="1:30" ht="31.5" hidden="1" x14ac:dyDescent="0.25">
      <c r="A706" t="s">
        <v>3067</v>
      </c>
      <c r="B706" t="s">
        <v>1092</v>
      </c>
      <c r="C706" s="17">
        <f>+SUBTOTAL(3,$F$8:F706)</f>
        <v>45</v>
      </c>
      <c r="D706" s="24" t="s">
        <v>174</v>
      </c>
      <c r="E706" s="25" t="s">
        <v>187</v>
      </c>
      <c r="F706" s="52" t="s">
        <v>1114</v>
      </c>
      <c r="G706" s="23" t="s">
        <v>41</v>
      </c>
      <c r="H706" s="19" t="str">
        <f t="shared" si="40"/>
        <v>"REGISTON YUKSALISH SARI" ХК Иссиқхона ташкил этиш</v>
      </c>
      <c r="I706" s="23"/>
      <c r="J706" s="25" t="s">
        <v>23</v>
      </c>
      <c r="K706" s="25" t="s">
        <v>38</v>
      </c>
      <c r="L706" s="18"/>
      <c r="M706" s="18"/>
      <c r="N706" s="20"/>
      <c r="O706" s="20"/>
      <c r="P706" s="20"/>
      <c r="Q706" s="20"/>
      <c r="R706" s="21">
        <f t="shared" si="41"/>
        <v>2000</v>
      </c>
      <c r="S706" s="27">
        <v>2000</v>
      </c>
      <c r="T706" s="27"/>
      <c r="U706" s="27"/>
      <c r="V706" s="27"/>
      <c r="W706" s="22">
        <f t="shared" si="42"/>
        <v>5</v>
      </c>
      <c r="X706" s="27">
        <v>5</v>
      </c>
      <c r="Y706" s="26"/>
      <c r="Z706" s="26"/>
      <c r="AA706" s="40">
        <v>44635</v>
      </c>
      <c r="AB706" s="34"/>
      <c r="AC706" s="34" t="s">
        <v>3276</v>
      </c>
      <c r="AD706" s="25" t="s">
        <v>8</v>
      </c>
    </row>
    <row r="707" spans="1:30" ht="31.5" hidden="1" x14ac:dyDescent="0.25">
      <c r="A707" t="s">
        <v>3068</v>
      </c>
      <c r="B707" t="s">
        <v>1092</v>
      </c>
      <c r="C707" s="17">
        <f>+SUBTOTAL(3,$F$8:F707)</f>
        <v>45</v>
      </c>
      <c r="D707" s="24" t="s">
        <v>174</v>
      </c>
      <c r="E707" s="25" t="s">
        <v>187</v>
      </c>
      <c r="F707" s="52" t="s">
        <v>1231</v>
      </c>
      <c r="G707" s="23" t="s">
        <v>1232</v>
      </c>
      <c r="H707" s="19" t="str">
        <f t="shared" si="40"/>
        <v>"STEKLOPROM"  ХК Бағдорчиликни ташкил этиш</v>
      </c>
      <c r="I707" s="23"/>
      <c r="J707" s="25" t="s">
        <v>23</v>
      </c>
      <c r="K707" s="25" t="s">
        <v>74</v>
      </c>
      <c r="L707" s="18"/>
      <c r="M707" s="18"/>
      <c r="N707" s="20"/>
      <c r="O707" s="20"/>
      <c r="P707" s="20"/>
      <c r="Q707" s="20"/>
      <c r="R707" s="21">
        <f t="shared" si="41"/>
        <v>600</v>
      </c>
      <c r="S707" s="27">
        <v>600</v>
      </c>
      <c r="T707" s="27"/>
      <c r="U707" s="27"/>
      <c r="V707" s="27"/>
      <c r="W707" s="22">
        <f t="shared" si="42"/>
        <v>3</v>
      </c>
      <c r="X707" s="27">
        <v>3</v>
      </c>
      <c r="Y707" s="26"/>
      <c r="Z707" s="26"/>
      <c r="AA707" s="40">
        <v>44702</v>
      </c>
      <c r="AB707" s="34"/>
      <c r="AC707" s="34" t="s">
        <v>2259</v>
      </c>
      <c r="AD707" s="25" t="s">
        <v>8</v>
      </c>
    </row>
    <row r="708" spans="1:30" ht="31.5" hidden="1" x14ac:dyDescent="0.25">
      <c r="A708" t="s">
        <v>3069</v>
      </c>
      <c r="B708" t="s">
        <v>1092</v>
      </c>
      <c r="C708" s="17">
        <f>+SUBTOTAL(3,$F$8:F708)</f>
        <v>45</v>
      </c>
      <c r="D708" s="24" t="s">
        <v>174</v>
      </c>
      <c r="E708" s="25" t="s">
        <v>187</v>
      </c>
      <c r="F708" s="52" t="s">
        <v>1233</v>
      </c>
      <c r="G708" s="23" t="s">
        <v>1234</v>
      </c>
      <c r="H708" s="19" t="str">
        <f t="shared" si="40"/>
        <v>"LADOGA" МЧЖ Майший хизмат кўрсатиш шахобчаси ташкил этиш</v>
      </c>
      <c r="I708" s="23"/>
      <c r="J708" s="25" t="s">
        <v>24</v>
      </c>
      <c r="K708" s="25" t="s">
        <v>111</v>
      </c>
      <c r="L708" s="18"/>
      <c r="M708" s="18"/>
      <c r="N708" s="20"/>
      <c r="O708" s="20"/>
      <c r="P708" s="20"/>
      <c r="Q708" s="20"/>
      <c r="R708" s="21">
        <f t="shared" si="41"/>
        <v>850</v>
      </c>
      <c r="S708" s="27">
        <v>850</v>
      </c>
      <c r="T708" s="27"/>
      <c r="U708" s="27"/>
      <c r="V708" s="27"/>
      <c r="W708" s="22">
        <f t="shared" si="42"/>
        <v>2</v>
      </c>
      <c r="X708" s="27">
        <v>2</v>
      </c>
      <c r="Y708" s="26"/>
      <c r="Z708" s="26"/>
      <c r="AA708" s="40">
        <v>44704</v>
      </c>
      <c r="AB708" s="34"/>
      <c r="AC708" s="34" t="s">
        <v>2275</v>
      </c>
      <c r="AD708" s="25" t="s">
        <v>8</v>
      </c>
    </row>
    <row r="709" spans="1:30" ht="31.5" hidden="1" x14ac:dyDescent="0.25">
      <c r="A709" t="s">
        <v>3070</v>
      </c>
      <c r="B709" t="s">
        <v>1092</v>
      </c>
      <c r="C709" s="17">
        <f>+SUBTOTAL(3,$F$8:F709)</f>
        <v>45</v>
      </c>
      <c r="D709" s="24" t="s">
        <v>174</v>
      </c>
      <c r="E709" s="25" t="s">
        <v>187</v>
      </c>
      <c r="F709" s="52" t="s">
        <v>1235</v>
      </c>
      <c r="G709" s="23" t="s">
        <v>1236</v>
      </c>
      <c r="H709" s="19" t="str">
        <f t="shared" si="40"/>
        <v>"SAMPLASTSERVIS" МЖЧ Акфа эшик ва ромлар ишлаб чиқариш</v>
      </c>
      <c r="I709" s="23"/>
      <c r="J709" s="25" t="s">
        <v>20</v>
      </c>
      <c r="K709" s="25" t="s">
        <v>527</v>
      </c>
      <c r="L709" s="18"/>
      <c r="M709" s="18"/>
      <c r="N709" s="20"/>
      <c r="O709" s="20"/>
      <c r="P709" s="20"/>
      <c r="Q709" s="20"/>
      <c r="R709" s="21">
        <f t="shared" si="41"/>
        <v>1000</v>
      </c>
      <c r="S709" s="27">
        <v>1000</v>
      </c>
      <c r="T709" s="27"/>
      <c r="U709" s="27"/>
      <c r="V709" s="27"/>
      <c r="W709" s="22">
        <f t="shared" si="42"/>
        <v>15</v>
      </c>
      <c r="X709" s="27">
        <v>15</v>
      </c>
      <c r="Y709" s="26"/>
      <c r="Z709" s="26"/>
      <c r="AA709" s="40">
        <v>44704</v>
      </c>
      <c r="AB709" s="34"/>
      <c r="AC709" s="34" t="s">
        <v>2204</v>
      </c>
      <c r="AD709" s="25" t="s">
        <v>8</v>
      </c>
    </row>
    <row r="710" spans="1:30" ht="31.5" hidden="1" x14ac:dyDescent="0.25">
      <c r="A710" t="s">
        <v>3071</v>
      </c>
      <c r="B710" t="s">
        <v>1092</v>
      </c>
      <c r="C710" s="17">
        <f>+SUBTOTAL(3,$F$8:F710)</f>
        <v>45</v>
      </c>
      <c r="D710" s="24" t="s">
        <v>174</v>
      </c>
      <c r="E710" s="25" t="s">
        <v>187</v>
      </c>
      <c r="F710" s="52" t="s">
        <v>1237</v>
      </c>
      <c r="G710" s="23" t="s">
        <v>1238</v>
      </c>
      <c r="H710" s="19" t="str">
        <f t="shared" si="40"/>
        <v>"QURILISH LUX" МЧЖ Бетон ва бетон маҳсулотлари</v>
      </c>
      <c r="I710" s="23"/>
      <c r="J710" s="25" t="s">
        <v>20</v>
      </c>
      <c r="K710" s="25" t="s">
        <v>527</v>
      </c>
      <c r="L710" s="18"/>
      <c r="M710" s="18"/>
      <c r="N710" s="20"/>
      <c r="O710" s="20"/>
      <c r="P710" s="20"/>
      <c r="Q710" s="20"/>
      <c r="R710" s="21">
        <f t="shared" si="41"/>
        <v>11000</v>
      </c>
      <c r="S710" s="54">
        <v>5500</v>
      </c>
      <c r="T710" s="54">
        <v>5500</v>
      </c>
      <c r="U710" s="27"/>
      <c r="V710" s="27"/>
      <c r="W710" s="22">
        <f t="shared" si="42"/>
        <v>6</v>
      </c>
      <c r="X710" s="27">
        <v>6</v>
      </c>
      <c r="Y710" s="26"/>
      <c r="Z710" s="26"/>
      <c r="AA710" s="40">
        <v>44697</v>
      </c>
      <c r="AB710" s="34"/>
      <c r="AC710" s="34" t="s">
        <v>2185</v>
      </c>
      <c r="AD710" s="25" t="s">
        <v>8</v>
      </c>
    </row>
    <row r="711" spans="1:30" ht="31.5" hidden="1" x14ac:dyDescent="0.25">
      <c r="A711" t="s">
        <v>3072</v>
      </c>
      <c r="B711" t="s">
        <v>1092</v>
      </c>
      <c r="C711" s="17">
        <f>+SUBTOTAL(3,$F$8:F711)</f>
        <v>45</v>
      </c>
      <c r="D711" s="24" t="s">
        <v>174</v>
      </c>
      <c r="E711" s="25" t="s">
        <v>187</v>
      </c>
      <c r="F711" s="52" t="s">
        <v>1637</v>
      </c>
      <c r="G711" s="23" t="s">
        <v>221</v>
      </c>
      <c r="H711" s="19" t="str">
        <f t="shared" si="40"/>
        <v>Шерали Шохжахон Сафина МЧЖ Мактабгача таълим муассасаси ташкил қилиш</v>
      </c>
      <c r="I711" s="23"/>
      <c r="J711" s="25" t="s">
        <v>24</v>
      </c>
      <c r="K711" s="25" t="s">
        <v>529</v>
      </c>
      <c r="L711" s="18"/>
      <c r="M711" s="18"/>
      <c r="N711" s="20"/>
      <c r="O711" s="20"/>
      <c r="P711" s="20"/>
      <c r="Q711" s="20"/>
      <c r="R711" s="21">
        <f t="shared" si="41"/>
        <v>4600</v>
      </c>
      <c r="S711" s="27">
        <v>2500</v>
      </c>
      <c r="T711" s="27">
        <v>2100</v>
      </c>
      <c r="U711" s="27"/>
      <c r="V711" s="27"/>
      <c r="W711" s="22">
        <f t="shared" si="42"/>
        <v>14</v>
      </c>
      <c r="X711" s="27">
        <v>14</v>
      </c>
      <c r="Y711" s="26"/>
      <c r="Z711" s="26"/>
      <c r="AA711" s="40">
        <v>44849</v>
      </c>
      <c r="AB711" s="34"/>
      <c r="AC711" s="34" t="s">
        <v>2181</v>
      </c>
      <c r="AD711" s="25" t="s">
        <v>26</v>
      </c>
    </row>
    <row r="712" spans="1:30" ht="31.5" hidden="1" x14ac:dyDescent="0.25">
      <c r="A712" t="s">
        <v>3073</v>
      </c>
      <c r="B712" t="s">
        <v>1092</v>
      </c>
      <c r="C712" s="17">
        <f>+SUBTOTAL(3,$F$8:F712)</f>
        <v>45</v>
      </c>
      <c r="D712" s="24" t="s">
        <v>174</v>
      </c>
      <c r="E712" s="25" t="s">
        <v>187</v>
      </c>
      <c r="F712" s="52" t="s">
        <v>1638</v>
      </c>
      <c r="G712" s="23" t="s">
        <v>84</v>
      </c>
      <c r="H712" s="19" t="str">
        <f t="shared" ref="H712:H775" si="43">+CONCATENATE(F712," ",G712)</f>
        <v>"Хабибахон плюс маркет 777" МЧЖ Савдо дўкони ташкил қилиш</v>
      </c>
      <c r="I712" s="23"/>
      <c r="J712" s="25" t="s">
        <v>24</v>
      </c>
      <c r="K712" s="25" t="s">
        <v>155</v>
      </c>
      <c r="L712" s="18"/>
      <c r="M712" s="18"/>
      <c r="N712" s="20"/>
      <c r="O712" s="20"/>
      <c r="P712" s="20"/>
      <c r="Q712" s="20"/>
      <c r="R712" s="21">
        <f t="shared" si="41"/>
        <v>800</v>
      </c>
      <c r="S712" s="27">
        <v>800</v>
      </c>
      <c r="T712" s="27"/>
      <c r="U712" s="27"/>
      <c r="V712" s="27"/>
      <c r="W712" s="22">
        <f t="shared" si="42"/>
        <v>2</v>
      </c>
      <c r="X712" s="27">
        <v>2</v>
      </c>
      <c r="Y712" s="26"/>
      <c r="Z712" s="26"/>
      <c r="AA712" s="40">
        <v>44851</v>
      </c>
      <c r="AB712" s="34"/>
      <c r="AC712" s="34" t="s">
        <v>2208</v>
      </c>
      <c r="AD712" s="25" t="s">
        <v>1636</v>
      </c>
    </row>
    <row r="713" spans="1:30" ht="31.5" hidden="1" x14ac:dyDescent="0.25">
      <c r="A713" t="s">
        <v>3074</v>
      </c>
      <c r="B713" t="s">
        <v>1092</v>
      </c>
      <c r="C713" s="17">
        <f>+SUBTOTAL(3,$F$8:F713)</f>
        <v>45</v>
      </c>
      <c r="D713" s="24" t="s">
        <v>174</v>
      </c>
      <c r="E713" s="25" t="s">
        <v>187</v>
      </c>
      <c r="F713" s="52" t="s">
        <v>1639</v>
      </c>
      <c r="G713" s="23" t="s">
        <v>221</v>
      </c>
      <c r="H713" s="19" t="str">
        <f t="shared" si="43"/>
        <v>Ятт Эргашев Бахтиёр Абдуллаевич Мактабгача таълим муассасаси ташкил қилиш</v>
      </c>
      <c r="I713" s="23"/>
      <c r="J713" s="25" t="s">
        <v>24</v>
      </c>
      <c r="K713" s="25" t="s">
        <v>529</v>
      </c>
      <c r="L713" s="18"/>
      <c r="M713" s="18"/>
      <c r="N713" s="20"/>
      <c r="O713" s="20"/>
      <c r="P713" s="20"/>
      <c r="Q713" s="20"/>
      <c r="R713" s="21">
        <f t="shared" si="41"/>
        <v>3500</v>
      </c>
      <c r="S713" s="27">
        <v>3500</v>
      </c>
      <c r="T713" s="27"/>
      <c r="U713" s="27"/>
      <c r="V713" s="27"/>
      <c r="W713" s="22">
        <f t="shared" si="42"/>
        <v>3</v>
      </c>
      <c r="X713" s="27">
        <v>3</v>
      </c>
      <c r="Y713" s="26"/>
      <c r="Z713" s="26"/>
      <c r="AA713" s="40">
        <v>44851</v>
      </c>
      <c r="AB713" s="34"/>
      <c r="AC713" s="34" t="s">
        <v>2304</v>
      </c>
      <c r="AD713" s="25" t="s">
        <v>8</v>
      </c>
    </row>
    <row r="714" spans="1:30" ht="31.5" hidden="1" x14ac:dyDescent="0.25">
      <c r="A714" t="s">
        <v>3075</v>
      </c>
      <c r="B714" t="s">
        <v>1092</v>
      </c>
      <c r="C714" s="17">
        <f>+SUBTOTAL(3,$F$8:F714)</f>
        <v>45</v>
      </c>
      <c r="D714" s="24" t="s">
        <v>174</v>
      </c>
      <c r="E714" s="25" t="s">
        <v>187</v>
      </c>
      <c r="F714" s="52" t="s">
        <v>1640</v>
      </c>
      <c r="G714" s="23" t="s">
        <v>1641</v>
      </c>
      <c r="H714" s="19" t="str">
        <f t="shared" si="43"/>
        <v>"Сарбон НЕ" ФХ Оилавий тадбирлар ўтказиш маскани</v>
      </c>
      <c r="I714" s="23"/>
      <c r="J714" s="25" t="s">
        <v>24</v>
      </c>
      <c r="K714" s="25" t="s">
        <v>111</v>
      </c>
      <c r="L714" s="18"/>
      <c r="M714" s="18"/>
      <c r="N714" s="20"/>
      <c r="O714" s="20"/>
      <c r="P714" s="20"/>
      <c r="Q714" s="20"/>
      <c r="R714" s="21">
        <f t="shared" si="41"/>
        <v>2700</v>
      </c>
      <c r="S714" s="27">
        <v>1700</v>
      </c>
      <c r="T714" s="27">
        <v>1000</v>
      </c>
      <c r="U714" s="27"/>
      <c r="V714" s="27"/>
      <c r="W714" s="22">
        <f t="shared" si="42"/>
        <v>6</v>
      </c>
      <c r="X714" s="27">
        <v>6</v>
      </c>
      <c r="Y714" s="26"/>
      <c r="Z714" s="26"/>
      <c r="AA714" s="40">
        <v>44851</v>
      </c>
      <c r="AB714" s="34"/>
      <c r="AC714" s="34" t="s">
        <v>2305</v>
      </c>
      <c r="AD714" s="25" t="s">
        <v>1619</v>
      </c>
    </row>
    <row r="715" spans="1:30" ht="31.5" hidden="1" x14ac:dyDescent="0.25">
      <c r="A715" t="s">
        <v>3076</v>
      </c>
      <c r="B715" t="s">
        <v>1092</v>
      </c>
      <c r="C715" s="17">
        <f>+SUBTOTAL(3,$F$8:F715)</f>
        <v>45</v>
      </c>
      <c r="D715" s="24" t="s">
        <v>174</v>
      </c>
      <c r="E715" s="25" t="s">
        <v>187</v>
      </c>
      <c r="F715" s="52" t="s">
        <v>1642</v>
      </c>
      <c r="G715" s="23" t="s">
        <v>73</v>
      </c>
      <c r="H715" s="19" t="str">
        <f t="shared" si="43"/>
        <v>"Умид Ахрор бобо" МЧЖ Умумий овқатланиш шахобчасини ташкил этиш</v>
      </c>
      <c r="I715" s="23"/>
      <c r="J715" s="25" t="s">
        <v>24</v>
      </c>
      <c r="K715" s="25" t="s">
        <v>155</v>
      </c>
      <c r="L715" s="18"/>
      <c r="M715" s="18"/>
      <c r="N715" s="20"/>
      <c r="O715" s="20"/>
      <c r="P715" s="20"/>
      <c r="Q715" s="20"/>
      <c r="R715" s="21">
        <f t="shared" si="41"/>
        <v>1100</v>
      </c>
      <c r="S715" s="27">
        <v>1100</v>
      </c>
      <c r="T715" s="27"/>
      <c r="U715" s="27"/>
      <c r="V715" s="27"/>
      <c r="W715" s="22">
        <f t="shared" si="42"/>
        <v>3</v>
      </c>
      <c r="X715" s="27">
        <v>3</v>
      </c>
      <c r="Y715" s="26"/>
      <c r="Z715" s="26"/>
      <c r="AA715" s="40">
        <v>44851</v>
      </c>
      <c r="AB715" s="34"/>
      <c r="AC715" s="34" t="s">
        <v>2207</v>
      </c>
      <c r="AD715" s="25" t="s">
        <v>8</v>
      </c>
    </row>
    <row r="716" spans="1:30" ht="31.5" hidden="1" x14ac:dyDescent="0.25">
      <c r="A716" t="s">
        <v>3077</v>
      </c>
      <c r="B716" t="s">
        <v>1092</v>
      </c>
      <c r="C716" s="17">
        <f>+SUBTOTAL(3,$F$8:F716)</f>
        <v>45</v>
      </c>
      <c r="D716" s="24" t="s">
        <v>174</v>
      </c>
      <c r="E716" s="25" t="s">
        <v>187</v>
      </c>
      <c r="F716" s="52" t="s">
        <v>1643</v>
      </c>
      <c r="G716" s="23" t="s">
        <v>1644</v>
      </c>
      <c r="H716" s="19" t="str">
        <f t="shared" si="43"/>
        <v>"Бобур Плаза" ОК Умумий овқатланиш корхонаси ташкил қилиш</v>
      </c>
      <c r="I716" s="23"/>
      <c r="J716" s="25" t="s">
        <v>24</v>
      </c>
      <c r="K716" s="25" t="s">
        <v>155</v>
      </c>
      <c r="L716" s="18"/>
      <c r="M716" s="18"/>
      <c r="N716" s="20"/>
      <c r="O716" s="20"/>
      <c r="P716" s="20"/>
      <c r="Q716" s="20"/>
      <c r="R716" s="21">
        <f t="shared" si="41"/>
        <v>2000</v>
      </c>
      <c r="S716" s="27">
        <v>2000</v>
      </c>
      <c r="T716" s="27"/>
      <c r="U716" s="27"/>
      <c r="V716" s="27"/>
      <c r="W716" s="22">
        <f t="shared" si="42"/>
        <v>3</v>
      </c>
      <c r="X716" s="27">
        <v>3</v>
      </c>
      <c r="Y716" s="26"/>
      <c r="Z716" s="26"/>
      <c r="AA716" s="40">
        <v>44849</v>
      </c>
      <c r="AB716" s="34"/>
      <c r="AC716" s="34" t="s">
        <v>2290</v>
      </c>
      <c r="AD716" s="25" t="s">
        <v>1416</v>
      </c>
    </row>
    <row r="717" spans="1:30" ht="31.5" hidden="1" x14ac:dyDescent="0.25">
      <c r="A717" t="s">
        <v>3078</v>
      </c>
      <c r="B717" t="s">
        <v>1092</v>
      </c>
      <c r="C717" s="17">
        <f>+SUBTOTAL(3,$F$8:F717)</f>
        <v>45</v>
      </c>
      <c r="D717" s="24" t="s">
        <v>174</v>
      </c>
      <c r="E717" s="25" t="s">
        <v>187</v>
      </c>
      <c r="F717" s="52" t="s">
        <v>1647</v>
      </c>
      <c r="G717" s="23" t="s">
        <v>1648</v>
      </c>
      <c r="H717" s="19" t="str">
        <f t="shared" si="43"/>
        <v>"Саддам" МЧЖ Сиқилган газ қуйиш шахобчаси ташкил қилиш</v>
      </c>
      <c r="I717" s="23"/>
      <c r="J717" s="25" t="s">
        <v>24</v>
      </c>
      <c r="K717" s="25" t="s">
        <v>155</v>
      </c>
      <c r="L717" s="18"/>
      <c r="M717" s="18"/>
      <c r="N717" s="20"/>
      <c r="O717" s="20"/>
      <c r="P717" s="20"/>
      <c r="Q717" s="20"/>
      <c r="R717" s="21">
        <f t="shared" si="41"/>
        <v>11717.78</v>
      </c>
      <c r="S717" s="27">
        <v>9680</v>
      </c>
      <c r="T717" s="27"/>
      <c r="U717" s="27">
        <v>180</v>
      </c>
      <c r="V717" s="27"/>
      <c r="W717" s="22">
        <f t="shared" si="42"/>
        <v>8</v>
      </c>
      <c r="X717" s="27">
        <v>8</v>
      </c>
      <c r="Y717" s="26"/>
      <c r="Z717" s="26"/>
      <c r="AA717" s="40">
        <v>44848</v>
      </c>
      <c r="AB717" s="34"/>
      <c r="AC717" s="34" t="s">
        <v>2270</v>
      </c>
      <c r="AD717" s="25" t="s">
        <v>1418</v>
      </c>
    </row>
    <row r="718" spans="1:30" ht="31.5" hidden="1" x14ac:dyDescent="0.25">
      <c r="A718" t="s">
        <v>3079</v>
      </c>
      <c r="B718" t="s">
        <v>1092</v>
      </c>
      <c r="C718" s="17">
        <f>+SUBTOTAL(3,$F$8:F718)</f>
        <v>45</v>
      </c>
      <c r="D718" s="24" t="s">
        <v>174</v>
      </c>
      <c r="E718" s="25" t="s">
        <v>187</v>
      </c>
      <c r="F718" s="52" t="s">
        <v>1649</v>
      </c>
      <c r="G718" s="23" t="s">
        <v>1646</v>
      </c>
      <c r="H718" s="19" t="str">
        <f t="shared" si="43"/>
        <v>"Тонг Сервис Газ" МЧЖ Автомобилларга газ қуйишни ташкил қилиш</v>
      </c>
      <c r="I718" s="23"/>
      <c r="J718" s="25" t="s">
        <v>24</v>
      </c>
      <c r="K718" s="25" t="s">
        <v>155</v>
      </c>
      <c r="L718" s="18"/>
      <c r="M718" s="18"/>
      <c r="N718" s="20"/>
      <c r="O718" s="20"/>
      <c r="P718" s="20"/>
      <c r="Q718" s="20"/>
      <c r="R718" s="21">
        <f t="shared" si="41"/>
        <v>13090</v>
      </c>
      <c r="S718" s="27">
        <v>13090</v>
      </c>
      <c r="T718" s="27"/>
      <c r="U718" s="27"/>
      <c r="V718" s="27"/>
      <c r="W718" s="22">
        <f t="shared" si="42"/>
        <v>14</v>
      </c>
      <c r="X718" s="27">
        <v>14</v>
      </c>
      <c r="Y718" s="26"/>
      <c r="Z718" s="26"/>
      <c r="AA718" s="40">
        <v>44848</v>
      </c>
      <c r="AB718" s="34"/>
      <c r="AC718" s="34" t="s">
        <v>3219</v>
      </c>
      <c r="AD718" s="25" t="s">
        <v>1650</v>
      </c>
    </row>
    <row r="719" spans="1:30" ht="31.5" hidden="1" x14ac:dyDescent="0.25">
      <c r="A719" t="s">
        <v>3080</v>
      </c>
      <c r="B719" t="s">
        <v>1092</v>
      </c>
      <c r="C719" s="17">
        <f>+SUBTOTAL(3,$F$8:F719)</f>
        <v>45</v>
      </c>
      <c r="D719" s="24" t="s">
        <v>174</v>
      </c>
      <c r="E719" s="25" t="s">
        <v>187</v>
      </c>
      <c r="F719" s="52" t="s">
        <v>1651</v>
      </c>
      <c r="G719" s="23" t="s">
        <v>73</v>
      </c>
      <c r="H719" s="19" t="str">
        <f t="shared" si="43"/>
        <v>"Худойбердиев Мухтор" ОК Умумий овқатланиш шахобчасини ташкил этиш</v>
      </c>
      <c r="I719" s="23"/>
      <c r="J719" s="25" t="s">
        <v>24</v>
      </c>
      <c r="K719" s="25" t="s">
        <v>155</v>
      </c>
      <c r="L719" s="18"/>
      <c r="M719" s="18"/>
      <c r="N719" s="20"/>
      <c r="O719" s="20"/>
      <c r="P719" s="20"/>
      <c r="Q719" s="20"/>
      <c r="R719" s="21">
        <f t="shared" si="41"/>
        <v>2300</v>
      </c>
      <c r="S719" s="27">
        <v>2300</v>
      </c>
      <c r="T719" s="27"/>
      <c r="U719" s="27"/>
      <c r="V719" s="27"/>
      <c r="W719" s="22">
        <f t="shared" si="42"/>
        <v>3</v>
      </c>
      <c r="X719" s="27">
        <v>3</v>
      </c>
      <c r="Y719" s="26"/>
      <c r="Z719" s="26"/>
      <c r="AA719" s="40">
        <v>44848</v>
      </c>
      <c r="AB719" s="34"/>
      <c r="AC719" s="34" t="s">
        <v>2131</v>
      </c>
      <c r="AD719" s="25" t="s">
        <v>8</v>
      </c>
    </row>
    <row r="720" spans="1:30" ht="31.5" hidden="1" x14ac:dyDescent="0.25">
      <c r="A720" t="s">
        <v>3081</v>
      </c>
      <c r="B720" t="s">
        <v>1092</v>
      </c>
      <c r="C720" s="17">
        <f>+SUBTOTAL(3,$F$8:F720)</f>
        <v>45</v>
      </c>
      <c r="D720" s="24" t="s">
        <v>174</v>
      </c>
      <c r="E720" s="25" t="s">
        <v>187</v>
      </c>
      <c r="F720" s="52" t="s">
        <v>1652</v>
      </c>
      <c r="G720" s="23" t="s">
        <v>1089</v>
      </c>
      <c r="H720" s="19" t="str">
        <f t="shared" si="43"/>
        <v>"Хумо-Барака 777" ОК Ҳаммом ташкил этиш</v>
      </c>
      <c r="I720" s="23"/>
      <c r="J720" s="25" t="s">
        <v>24</v>
      </c>
      <c r="K720" s="25" t="s">
        <v>539</v>
      </c>
      <c r="L720" s="18"/>
      <c r="M720" s="18"/>
      <c r="N720" s="20"/>
      <c r="O720" s="20"/>
      <c r="P720" s="20"/>
      <c r="Q720" s="20"/>
      <c r="R720" s="21">
        <f t="shared" si="41"/>
        <v>870</v>
      </c>
      <c r="S720" s="27">
        <v>870</v>
      </c>
      <c r="T720" s="27"/>
      <c r="U720" s="27"/>
      <c r="V720" s="27"/>
      <c r="W720" s="22">
        <f t="shared" si="42"/>
        <v>2</v>
      </c>
      <c r="X720" s="27">
        <v>2</v>
      </c>
      <c r="Y720" s="26"/>
      <c r="Z720" s="26"/>
      <c r="AA720" s="40">
        <v>44849</v>
      </c>
      <c r="AB720" s="34"/>
      <c r="AC720" s="34" t="s">
        <v>2291</v>
      </c>
      <c r="AD720" s="25" t="s">
        <v>91</v>
      </c>
    </row>
    <row r="721" spans="1:31" ht="31.5" hidden="1" x14ac:dyDescent="0.25">
      <c r="A721" t="s">
        <v>3451</v>
      </c>
      <c r="B721" t="s">
        <v>2128</v>
      </c>
      <c r="C721" s="17">
        <f>+SUBTOTAL(3,$F$8:F721)</f>
        <v>45</v>
      </c>
      <c r="D721" s="24" t="s">
        <v>174</v>
      </c>
      <c r="E721" s="25" t="s">
        <v>187</v>
      </c>
      <c r="F721" s="52" t="s">
        <v>995</v>
      </c>
      <c r="G721" s="23" t="s">
        <v>313</v>
      </c>
      <c r="H721" s="19" t="str">
        <f t="shared" si="43"/>
        <v>"ALFATHERM PLAST"МЧЖ Пенаполеурутан ишлаб чиқариш</v>
      </c>
      <c r="I721" s="23"/>
      <c r="J721" s="25" t="s">
        <v>20</v>
      </c>
      <c r="K721" s="25" t="s">
        <v>552</v>
      </c>
      <c r="L721" s="18"/>
      <c r="M721" s="18"/>
      <c r="N721" s="20"/>
      <c r="O721" s="20"/>
      <c r="P721" s="20"/>
      <c r="Q721" s="20"/>
      <c r="R721" s="21">
        <f t="shared" ref="R721:R784" si="44">+S721+T721+U721*11.321+V721*11.321</f>
        <v>938</v>
      </c>
      <c r="S721" s="27">
        <v>938</v>
      </c>
      <c r="T721" s="27">
        <v>0</v>
      </c>
      <c r="U721" s="27">
        <v>0</v>
      </c>
      <c r="V721" s="27">
        <v>0</v>
      </c>
      <c r="W721" s="22">
        <f t="shared" si="42"/>
        <v>19</v>
      </c>
      <c r="X721" s="27">
        <v>9</v>
      </c>
      <c r="Y721" s="26">
        <v>10</v>
      </c>
      <c r="Z721" s="26">
        <v>0</v>
      </c>
      <c r="AA721" s="40">
        <v>44906</v>
      </c>
      <c r="AB721" s="34"/>
      <c r="AC721" s="34" t="s">
        <v>2221</v>
      </c>
      <c r="AD721" s="25" t="s">
        <v>8</v>
      </c>
      <c r="AE721" t="s">
        <v>3416</v>
      </c>
    </row>
    <row r="722" spans="1:31" ht="47.25" hidden="1" x14ac:dyDescent="0.25">
      <c r="A722" t="s">
        <v>3452</v>
      </c>
      <c r="B722" t="s">
        <v>2128</v>
      </c>
      <c r="C722" s="17">
        <f>+SUBTOTAL(3,$F$8:F722)</f>
        <v>45</v>
      </c>
      <c r="D722" s="24" t="s">
        <v>174</v>
      </c>
      <c r="E722" s="25" t="s">
        <v>187</v>
      </c>
      <c r="F722" s="52" t="s">
        <v>996</v>
      </c>
      <c r="G722" s="23" t="s">
        <v>315</v>
      </c>
      <c r="H722" s="19" t="str">
        <f t="shared" si="43"/>
        <v>"Башорат Зумрад Савдо Сервис"МЧЖ Санитария-гигиена воситалари ишлаб чиқариш</v>
      </c>
      <c r="I722" s="23"/>
      <c r="J722" s="25" t="s">
        <v>20</v>
      </c>
      <c r="K722" s="25" t="s">
        <v>552</v>
      </c>
      <c r="L722" s="18"/>
      <c r="M722" s="18"/>
      <c r="N722" s="20"/>
      <c r="O722" s="20"/>
      <c r="P722" s="20"/>
      <c r="Q722" s="20"/>
      <c r="R722" s="21">
        <f t="shared" si="44"/>
        <v>5000</v>
      </c>
      <c r="S722" s="27">
        <v>5000</v>
      </c>
      <c r="T722" s="27">
        <v>0</v>
      </c>
      <c r="U722" s="27">
        <v>0</v>
      </c>
      <c r="V722" s="27">
        <v>0</v>
      </c>
      <c r="W722" s="22">
        <f t="shared" si="42"/>
        <v>9</v>
      </c>
      <c r="X722" s="54">
        <v>9</v>
      </c>
      <c r="Y722" s="26">
        <v>0</v>
      </c>
      <c r="Z722" s="26">
        <v>0</v>
      </c>
      <c r="AA722" s="40">
        <v>44907</v>
      </c>
      <c r="AB722" s="34"/>
      <c r="AC722" s="34" t="s">
        <v>2222</v>
      </c>
      <c r="AD722" s="25" t="s">
        <v>8</v>
      </c>
      <c r="AE722" t="s">
        <v>3416</v>
      </c>
    </row>
    <row r="723" spans="1:31" ht="31.5" hidden="1" x14ac:dyDescent="0.25">
      <c r="A723" t="s">
        <v>3453</v>
      </c>
      <c r="B723" t="s">
        <v>2128</v>
      </c>
      <c r="C723" s="17">
        <f>+SUBTOTAL(3,$F$8:F723)</f>
        <v>45</v>
      </c>
      <c r="D723" s="24" t="s">
        <v>174</v>
      </c>
      <c r="E723" s="25" t="s">
        <v>187</v>
      </c>
      <c r="F723" s="52" t="s">
        <v>819</v>
      </c>
      <c r="G723" s="23" t="s">
        <v>41</v>
      </c>
      <c r="H723" s="19" t="str">
        <f t="shared" si="43"/>
        <v>"Мироншоҳ Муҳаммаджон Тренд"МЧЖ Иссиқхона ташкил этиш</v>
      </c>
      <c r="I723" s="23"/>
      <c r="J723" s="25" t="s">
        <v>23</v>
      </c>
      <c r="K723" s="25" t="s">
        <v>38</v>
      </c>
      <c r="L723" s="18"/>
      <c r="M723" s="18"/>
      <c r="N723" s="20"/>
      <c r="O723" s="20"/>
      <c r="P723" s="20"/>
      <c r="Q723" s="20"/>
      <c r="R723" s="21">
        <f t="shared" si="44"/>
        <v>2000</v>
      </c>
      <c r="S723" s="54">
        <v>2000</v>
      </c>
      <c r="T723" s="27">
        <v>0</v>
      </c>
      <c r="U723" s="27">
        <v>0</v>
      </c>
      <c r="V723" s="27">
        <v>0</v>
      </c>
      <c r="W723" s="22">
        <f t="shared" si="42"/>
        <v>4</v>
      </c>
      <c r="X723" s="27">
        <v>4</v>
      </c>
      <c r="Y723" s="26">
        <v>0</v>
      </c>
      <c r="Z723" s="26">
        <v>0</v>
      </c>
      <c r="AA723" s="40">
        <v>44907</v>
      </c>
      <c r="AB723" s="34"/>
      <c r="AC723" s="34" t="s">
        <v>2223</v>
      </c>
      <c r="AD723" s="25" t="s">
        <v>8</v>
      </c>
      <c r="AE723" t="s">
        <v>3416</v>
      </c>
    </row>
    <row r="724" spans="1:31" ht="31.5" hidden="1" x14ac:dyDescent="0.25">
      <c r="A724" t="s">
        <v>3454</v>
      </c>
      <c r="B724" t="s">
        <v>2128</v>
      </c>
      <c r="C724" s="17">
        <f>+SUBTOTAL(3,$F$8:F724)</f>
        <v>45</v>
      </c>
      <c r="D724" s="24" t="s">
        <v>174</v>
      </c>
      <c r="E724" s="25" t="s">
        <v>187</v>
      </c>
      <c r="F724" s="52" t="s">
        <v>833</v>
      </c>
      <c r="G724" s="23" t="s">
        <v>325</v>
      </c>
      <c r="H724" s="19" t="str">
        <f t="shared" si="43"/>
        <v>"Шохбек Нозима"ОК Савдо дўкони хамда нон махсулотлари ишлаб чиқаришни ташкил этиш</v>
      </c>
      <c r="I724" s="23"/>
      <c r="J724" s="25" t="s">
        <v>24</v>
      </c>
      <c r="K724" s="25" t="s">
        <v>155</v>
      </c>
      <c r="L724" s="18"/>
      <c r="M724" s="18"/>
      <c r="N724" s="20"/>
      <c r="O724" s="20"/>
      <c r="P724" s="20"/>
      <c r="Q724" s="20"/>
      <c r="R724" s="21">
        <f t="shared" si="44"/>
        <v>700</v>
      </c>
      <c r="S724" s="27">
        <v>700</v>
      </c>
      <c r="T724" s="27">
        <v>0</v>
      </c>
      <c r="U724" s="27">
        <v>0</v>
      </c>
      <c r="V724" s="27">
        <v>0</v>
      </c>
      <c r="W724" s="22">
        <f t="shared" si="42"/>
        <v>2</v>
      </c>
      <c r="X724" s="27">
        <v>1</v>
      </c>
      <c r="Y724" s="26">
        <v>1</v>
      </c>
      <c r="Z724" s="26">
        <v>0</v>
      </c>
      <c r="AA724" s="40">
        <v>44907</v>
      </c>
      <c r="AB724" s="34">
        <v>44907</v>
      </c>
      <c r="AC724" s="34" t="s">
        <v>2224</v>
      </c>
      <c r="AD724" s="25" t="s">
        <v>8</v>
      </c>
      <c r="AE724" t="s">
        <v>3416</v>
      </c>
    </row>
    <row r="725" spans="1:31" ht="31.5" hidden="1" x14ac:dyDescent="0.25">
      <c r="A725" t="s">
        <v>3666</v>
      </c>
      <c r="B725" t="s">
        <v>2128</v>
      </c>
      <c r="C725" s="17">
        <f>+SUBTOTAL(3,$F$8:F725)</f>
        <v>45</v>
      </c>
      <c r="D725" s="24" t="s">
        <v>174</v>
      </c>
      <c r="E725" s="25" t="s">
        <v>187</v>
      </c>
      <c r="F725" s="52" t="s">
        <v>1748</v>
      </c>
      <c r="G725" s="23" t="s">
        <v>1226</v>
      </c>
      <c r="H725" s="19" t="str">
        <f t="shared" si="43"/>
        <v>"505-сон МKMK" МЧЖ Асфалт ишлаб чиқаришни кенгайтириш</v>
      </c>
      <c r="I725" s="23"/>
      <c r="J725" s="25" t="s">
        <v>20</v>
      </c>
      <c r="K725" s="25" t="s">
        <v>535</v>
      </c>
      <c r="L725" s="18"/>
      <c r="M725" s="18"/>
      <c r="N725" s="20"/>
      <c r="O725" s="20"/>
      <c r="P725" s="20"/>
      <c r="Q725" s="20"/>
      <c r="R725" s="21">
        <f t="shared" si="44"/>
        <v>8500</v>
      </c>
      <c r="S725" s="27">
        <v>8500</v>
      </c>
      <c r="T725" s="27"/>
      <c r="U725" s="27"/>
      <c r="V725" s="27"/>
      <c r="W725" s="22">
        <f t="shared" si="42"/>
        <v>10</v>
      </c>
      <c r="X725" s="27">
        <v>3</v>
      </c>
      <c r="Y725" s="26">
        <v>7</v>
      </c>
      <c r="Z725" s="26"/>
      <c r="AA725" s="40">
        <v>44909</v>
      </c>
      <c r="AB725" s="34"/>
      <c r="AC725" s="34" t="s">
        <v>2309</v>
      </c>
      <c r="AD725" s="25" t="s">
        <v>8</v>
      </c>
      <c r="AE725" t="s">
        <v>3417</v>
      </c>
    </row>
    <row r="726" spans="1:31" ht="31.5" hidden="1" x14ac:dyDescent="0.25">
      <c r="A726" t="s">
        <v>3667</v>
      </c>
      <c r="B726" t="s">
        <v>2128</v>
      </c>
      <c r="C726" s="17">
        <f>+SUBTOTAL(3,$F$8:F726)</f>
        <v>45</v>
      </c>
      <c r="D726" s="24" t="s">
        <v>174</v>
      </c>
      <c r="E726" s="25" t="s">
        <v>187</v>
      </c>
      <c r="F726" s="52" t="s">
        <v>1782</v>
      </c>
      <c r="G726" s="23" t="s">
        <v>1783</v>
      </c>
      <c r="H726" s="19" t="str">
        <f t="shared" si="43"/>
        <v xml:space="preserve">"Dr Rashid Nur Medline" МЧЖ Тиббий марказ ташкил этиш </v>
      </c>
      <c r="I726" s="23"/>
      <c r="J726" s="25" t="s">
        <v>24</v>
      </c>
      <c r="K726" s="25" t="s">
        <v>116</v>
      </c>
      <c r="L726" s="18"/>
      <c r="M726" s="18"/>
      <c r="N726" s="20"/>
      <c r="O726" s="20"/>
      <c r="P726" s="20"/>
      <c r="Q726" s="20"/>
      <c r="R726" s="21">
        <f t="shared" si="44"/>
        <v>1300</v>
      </c>
      <c r="S726" s="27">
        <v>1000</v>
      </c>
      <c r="T726" s="27">
        <v>300</v>
      </c>
      <c r="U726" s="27"/>
      <c r="V726" s="27"/>
      <c r="W726" s="22">
        <f t="shared" ref="W726:W789" si="45">+X726+Y726+Z726</f>
        <v>13</v>
      </c>
      <c r="X726" s="27">
        <v>8</v>
      </c>
      <c r="Y726" s="26"/>
      <c r="Z726" s="58">
        <v>5</v>
      </c>
      <c r="AA726" s="40">
        <v>44909</v>
      </c>
      <c r="AB726" s="34"/>
      <c r="AC726" s="34" t="s">
        <v>2311</v>
      </c>
      <c r="AD726" s="25" t="s">
        <v>26</v>
      </c>
      <c r="AE726" t="s">
        <v>3417</v>
      </c>
    </row>
    <row r="727" spans="1:31" ht="31.5" hidden="1" x14ac:dyDescent="0.25">
      <c r="A727" t="s">
        <v>3668</v>
      </c>
      <c r="B727" t="s">
        <v>2128</v>
      </c>
      <c r="C727" s="17">
        <f>+SUBTOTAL(3,$F$8:F727)</f>
        <v>45</v>
      </c>
      <c r="D727" s="24" t="s">
        <v>174</v>
      </c>
      <c r="E727" s="25" t="s">
        <v>187</v>
      </c>
      <c r="F727" s="52" t="s">
        <v>1785</v>
      </c>
      <c r="G727" s="23" t="s">
        <v>1786</v>
      </c>
      <c r="H727" s="19" t="str">
        <f t="shared" si="43"/>
        <v>"EUROASIA FEED PRO SAMARKAND" МЧЖ Омухта ем ишлаб чиқаришни кенгайтириш</v>
      </c>
      <c r="I727" s="23"/>
      <c r="J727" s="25" t="s">
        <v>20</v>
      </c>
      <c r="K727" s="25" t="s">
        <v>543</v>
      </c>
      <c r="L727" s="18"/>
      <c r="M727" s="18"/>
      <c r="N727" s="20"/>
      <c r="O727" s="20"/>
      <c r="P727" s="20"/>
      <c r="Q727" s="20"/>
      <c r="R727" s="21">
        <f t="shared" si="44"/>
        <v>13000</v>
      </c>
      <c r="S727" s="27">
        <v>13000</v>
      </c>
      <c r="T727" s="27"/>
      <c r="U727" s="27"/>
      <c r="V727" s="27"/>
      <c r="W727" s="22">
        <f t="shared" si="45"/>
        <v>3</v>
      </c>
      <c r="X727" s="27">
        <v>3</v>
      </c>
      <c r="Y727" s="26"/>
      <c r="Z727" s="26"/>
      <c r="AA727" s="40">
        <v>44909</v>
      </c>
      <c r="AB727" s="34"/>
      <c r="AC727" s="34" t="s">
        <v>2312</v>
      </c>
      <c r="AD727" s="25" t="s">
        <v>8</v>
      </c>
      <c r="AE727" t="s">
        <v>3417</v>
      </c>
    </row>
    <row r="728" spans="1:31" ht="31.5" hidden="1" x14ac:dyDescent="0.25">
      <c r="A728" t="s">
        <v>3669</v>
      </c>
      <c r="B728" t="s">
        <v>2128</v>
      </c>
      <c r="C728" s="17">
        <f>+SUBTOTAL(3,$F$8:F728)</f>
        <v>45</v>
      </c>
      <c r="D728" s="24" t="s">
        <v>174</v>
      </c>
      <c r="E728" s="25" t="s">
        <v>187</v>
      </c>
      <c r="F728" s="52" t="s">
        <v>1825</v>
      </c>
      <c r="G728" s="23" t="s">
        <v>240</v>
      </c>
      <c r="H728" s="19" t="str">
        <f t="shared" si="43"/>
        <v>"Master Hause Gold" МЧЖ Шифер ишлаб чиқаришни ташкил этиш</v>
      </c>
      <c r="I728" s="23"/>
      <c r="J728" s="25" t="s">
        <v>20</v>
      </c>
      <c r="K728" s="25" t="s">
        <v>527</v>
      </c>
      <c r="L728" s="18"/>
      <c r="M728" s="18"/>
      <c r="N728" s="20"/>
      <c r="O728" s="20"/>
      <c r="P728" s="20"/>
      <c r="Q728" s="20"/>
      <c r="R728" s="21">
        <f t="shared" si="44"/>
        <v>22000</v>
      </c>
      <c r="S728" s="27">
        <v>22000</v>
      </c>
      <c r="T728" s="27"/>
      <c r="U728" s="27"/>
      <c r="V728" s="27"/>
      <c r="W728" s="22">
        <f t="shared" si="45"/>
        <v>100</v>
      </c>
      <c r="X728" s="54">
        <v>40</v>
      </c>
      <c r="Y728" s="58">
        <v>40</v>
      </c>
      <c r="Z728" s="58">
        <v>20</v>
      </c>
      <c r="AA728" s="40">
        <v>44909</v>
      </c>
      <c r="AB728" s="34"/>
      <c r="AC728" s="34" t="s">
        <v>2314</v>
      </c>
      <c r="AD728" s="25" t="s">
        <v>8</v>
      </c>
      <c r="AE728" t="s">
        <v>3417</v>
      </c>
    </row>
    <row r="729" spans="1:31" ht="31.5" hidden="1" x14ac:dyDescent="0.25">
      <c r="A729" t="s">
        <v>3670</v>
      </c>
      <c r="B729" t="s">
        <v>2128</v>
      </c>
      <c r="C729" s="17">
        <f>+SUBTOTAL(3,$F$8:F729)</f>
        <v>45</v>
      </c>
      <c r="D729" s="24" t="s">
        <v>174</v>
      </c>
      <c r="E729" s="25" t="s">
        <v>187</v>
      </c>
      <c r="F729" s="52" t="s">
        <v>1871</v>
      </c>
      <c r="G729" s="23" t="s">
        <v>68</v>
      </c>
      <c r="H729" s="19" t="str">
        <f t="shared" si="43"/>
        <v>"Saidamin Faridun SHirina"оилавий корхонаси Савдо мажмуасини ташкил этиш</v>
      </c>
      <c r="I729" s="23"/>
      <c r="J729" s="25" t="s">
        <v>24</v>
      </c>
      <c r="K729" s="25" t="s">
        <v>155</v>
      </c>
      <c r="L729" s="18"/>
      <c r="M729" s="18"/>
      <c r="N729" s="20"/>
      <c r="O729" s="20"/>
      <c r="P729" s="20"/>
      <c r="Q729" s="20"/>
      <c r="R729" s="21">
        <f t="shared" si="44"/>
        <v>5000</v>
      </c>
      <c r="S729" s="27">
        <v>5000</v>
      </c>
      <c r="T729" s="27"/>
      <c r="U729" s="27"/>
      <c r="V729" s="27"/>
      <c r="W729" s="22">
        <f t="shared" si="45"/>
        <v>12</v>
      </c>
      <c r="X729" s="54">
        <v>12</v>
      </c>
      <c r="Y729" s="26"/>
      <c r="Z729" s="26"/>
      <c r="AA729" s="40">
        <v>44909</v>
      </c>
      <c r="AB729" s="34"/>
      <c r="AC729" s="34" t="s">
        <v>2318</v>
      </c>
      <c r="AD729" s="25" t="s">
        <v>8</v>
      </c>
      <c r="AE729" t="s">
        <v>3417</v>
      </c>
    </row>
    <row r="730" spans="1:31" ht="63" hidden="1" x14ac:dyDescent="0.25">
      <c r="A730" t="s">
        <v>3671</v>
      </c>
      <c r="B730" t="s">
        <v>2128</v>
      </c>
      <c r="C730" s="17">
        <f>+SUBTOTAL(3,$F$8:F730)</f>
        <v>45</v>
      </c>
      <c r="D730" s="24" t="s">
        <v>174</v>
      </c>
      <c r="E730" s="25" t="s">
        <v>187</v>
      </c>
      <c r="F730" s="52" t="s">
        <v>1872</v>
      </c>
      <c r="G730" s="23" t="s">
        <v>1873</v>
      </c>
      <c r="H730" s="19" t="str">
        <f t="shared" si="43"/>
        <v>"Sam tex factory" МЧЖ Дераза ва эшик пардалари,  кўрпа-тўшаклар ҳамда       мебель учун велюр мато ишлаб чиқаришни ташкил этиш</v>
      </c>
      <c r="I730" s="23"/>
      <c r="J730" s="25" t="s">
        <v>20</v>
      </c>
      <c r="K730" s="25" t="s">
        <v>40</v>
      </c>
      <c r="L730" s="18"/>
      <c r="M730" s="18"/>
      <c r="N730" s="20"/>
      <c r="O730" s="20"/>
      <c r="P730" s="20"/>
      <c r="Q730" s="20"/>
      <c r="R730" s="21">
        <f t="shared" si="44"/>
        <v>57000</v>
      </c>
      <c r="S730" s="27">
        <v>57000</v>
      </c>
      <c r="T730" s="27"/>
      <c r="U730" s="27"/>
      <c r="V730" s="27"/>
      <c r="W730" s="22">
        <f t="shared" si="45"/>
        <v>260</v>
      </c>
      <c r="X730" s="54">
        <v>60</v>
      </c>
      <c r="Y730" s="58">
        <v>90</v>
      </c>
      <c r="Z730" s="58">
        <v>110</v>
      </c>
      <c r="AA730" s="40">
        <v>44917</v>
      </c>
      <c r="AB730" s="34" t="s">
        <v>3402</v>
      </c>
      <c r="AC730" s="34" t="s">
        <v>3403</v>
      </c>
      <c r="AD730" s="25" t="s">
        <v>8</v>
      </c>
      <c r="AE730" t="s">
        <v>3417</v>
      </c>
    </row>
    <row r="731" spans="1:31" ht="31.5" hidden="1" x14ac:dyDescent="0.25">
      <c r="A731" t="s">
        <v>3672</v>
      </c>
      <c r="B731" t="s">
        <v>2128</v>
      </c>
      <c r="C731" s="17">
        <f>+SUBTOTAL(3,$F$8:F731)</f>
        <v>45</v>
      </c>
      <c r="D731" s="24" t="s">
        <v>174</v>
      </c>
      <c r="E731" s="25" t="s">
        <v>187</v>
      </c>
      <c r="F731" s="52" t="s">
        <v>1923</v>
      </c>
      <c r="G731" s="23" t="s">
        <v>62</v>
      </c>
      <c r="H731" s="19" t="str">
        <f t="shared" si="43"/>
        <v>"Қалмоқсой "МЧЖ Савдо дўконини ташкил этиш</v>
      </c>
      <c r="I731" s="23"/>
      <c r="J731" s="25" t="s">
        <v>24</v>
      </c>
      <c r="K731" s="25" t="s">
        <v>155</v>
      </c>
      <c r="L731" s="18"/>
      <c r="M731" s="18"/>
      <c r="N731" s="20"/>
      <c r="O731" s="20"/>
      <c r="P731" s="20"/>
      <c r="Q731" s="20"/>
      <c r="R731" s="21">
        <f t="shared" si="44"/>
        <v>1720</v>
      </c>
      <c r="S731" s="54">
        <v>1720</v>
      </c>
      <c r="T731" s="27"/>
      <c r="U731" s="27"/>
      <c r="V731" s="27"/>
      <c r="W731" s="22">
        <f t="shared" si="45"/>
        <v>3</v>
      </c>
      <c r="X731" s="54">
        <v>3</v>
      </c>
      <c r="Y731" s="26"/>
      <c r="Z731" s="26"/>
      <c r="AA731" s="40">
        <v>44909</v>
      </c>
      <c r="AB731" s="34"/>
      <c r="AC731" s="34" t="s">
        <v>2322</v>
      </c>
      <c r="AD731" s="25" t="s">
        <v>8</v>
      </c>
      <c r="AE731" t="s">
        <v>3417</v>
      </c>
    </row>
    <row r="732" spans="1:31" ht="31.5" hidden="1" x14ac:dyDescent="0.25">
      <c r="A732" t="s">
        <v>3673</v>
      </c>
      <c r="B732" t="s">
        <v>2128</v>
      </c>
      <c r="C732" s="17">
        <f>+SUBTOTAL(3,$F$8:F732)</f>
        <v>45</v>
      </c>
      <c r="D732" s="24" t="s">
        <v>174</v>
      </c>
      <c r="E732" s="25" t="s">
        <v>187</v>
      </c>
      <c r="F732" s="52" t="s">
        <v>1932</v>
      </c>
      <c r="G732" s="23" t="s">
        <v>139</v>
      </c>
      <c r="H732" s="19" t="str">
        <f t="shared" si="43"/>
        <v>"Самарқанд ёғ мой Экстракт"МЧЖ Ўсимлик ёғи ишлаб чиқаришни ташкил этиш</v>
      </c>
      <c r="I732" s="23"/>
      <c r="J732" s="25" t="s">
        <v>20</v>
      </c>
      <c r="K732" s="25" t="s">
        <v>537</v>
      </c>
      <c r="L732" s="18"/>
      <c r="M732" s="18"/>
      <c r="N732" s="20"/>
      <c r="O732" s="20"/>
      <c r="P732" s="20"/>
      <c r="Q732" s="20"/>
      <c r="R732" s="21">
        <f t="shared" si="44"/>
        <v>810</v>
      </c>
      <c r="S732" s="27">
        <v>510</v>
      </c>
      <c r="T732" s="27">
        <v>300</v>
      </c>
      <c r="U732" s="27"/>
      <c r="V732" s="27"/>
      <c r="W732" s="22">
        <f t="shared" si="45"/>
        <v>5</v>
      </c>
      <c r="X732" s="27">
        <v>3</v>
      </c>
      <c r="Y732" s="58">
        <v>2</v>
      </c>
      <c r="Z732" s="26"/>
      <c r="AA732" s="40">
        <v>44909</v>
      </c>
      <c r="AB732" s="34"/>
      <c r="AC732" s="34" t="s">
        <v>2323</v>
      </c>
      <c r="AD732" s="25" t="s">
        <v>6</v>
      </c>
      <c r="AE732" t="s">
        <v>3417</v>
      </c>
    </row>
    <row r="733" spans="1:31" ht="31.5" hidden="1" x14ac:dyDescent="0.25">
      <c r="A733" t="s">
        <v>3674</v>
      </c>
      <c r="B733" t="s">
        <v>2128</v>
      </c>
      <c r="C733" s="17">
        <f>+SUBTOTAL(3,$F$8:F733)</f>
        <v>45</v>
      </c>
      <c r="D733" s="24" t="s">
        <v>174</v>
      </c>
      <c r="E733" s="25" t="s">
        <v>187</v>
      </c>
      <c r="F733" s="52" t="s">
        <v>1933</v>
      </c>
      <c r="G733" s="23" t="s">
        <v>571</v>
      </c>
      <c r="H733" s="19" t="str">
        <f t="shared" si="43"/>
        <v>"Саян" МЧЖ Автомобилларга газ қуйиш шахобчасини ташкил этиш</v>
      </c>
      <c r="I733" s="23"/>
      <c r="J733" s="25" t="s">
        <v>24</v>
      </c>
      <c r="K733" s="25" t="s">
        <v>155</v>
      </c>
      <c r="L733" s="18"/>
      <c r="M733" s="18"/>
      <c r="N733" s="20"/>
      <c r="O733" s="20"/>
      <c r="P733" s="20"/>
      <c r="Q733" s="20"/>
      <c r="R733" s="21">
        <f t="shared" si="44"/>
        <v>13000</v>
      </c>
      <c r="S733" s="27">
        <v>13000</v>
      </c>
      <c r="T733" s="27"/>
      <c r="U733" s="27"/>
      <c r="V733" s="27"/>
      <c r="W733" s="22">
        <f t="shared" si="45"/>
        <v>20</v>
      </c>
      <c r="X733" s="54">
        <v>14</v>
      </c>
      <c r="Y733" s="58">
        <v>4</v>
      </c>
      <c r="Z733" s="26">
        <v>2</v>
      </c>
      <c r="AA733" s="40">
        <v>44909</v>
      </c>
      <c r="AB733" s="34"/>
      <c r="AC733" s="34" t="s">
        <v>2324</v>
      </c>
      <c r="AD733" s="25" t="s">
        <v>8</v>
      </c>
      <c r="AE733" t="s">
        <v>3417</v>
      </c>
    </row>
    <row r="734" spans="1:31" ht="31.5" hidden="1" x14ac:dyDescent="0.25">
      <c r="A734" t="s">
        <v>3675</v>
      </c>
      <c r="B734" t="s">
        <v>2128</v>
      </c>
      <c r="C734" s="17">
        <f>+SUBTOTAL(3,$F$8:F734)</f>
        <v>45</v>
      </c>
      <c r="D734" s="24" t="s">
        <v>174</v>
      </c>
      <c r="E734" s="25" t="s">
        <v>187</v>
      </c>
      <c r="F734" s="52" t="s">
        <v>1979</v>
      </c>
      <c r="G734" s="23" t="s">
        <v>1980</v>
      </c>
      <c r="H734" s="19" t="str">
        <f t="shared" si="43"/>
        <v>"MED EKSPERT 777" МЧЖ Қурилган тиббий хизмат кўрсатишни ташкил этиш</v>
      </c>
      <c r="I734" s="23"/>
      <c r="J734" s="25" t="s">
        <v>24</v>
      </c>
      <c r="K734" s="25" t="s">
        <v>116</v>
      </c>
      <c r="L734" s="18"/>
      <c r="M734" s="18"/>
      <c r="N734" s="20"/>
      <c r="O734" s="20"/>
      <c r="P734" s="20"/>
      <c r="Q734" s="20"/>
      <c r="R734" s="21">
        <f t="shared" si="44"/>
        <v>3260</v>
      </c>
      <c r="S734" s="54">
        <v>2260</v>
      </c>
      <c r="T734" s="54">
        <v>1000</v>
      </c>
      <c r="U734" s="27"/>
      <c r="V734" s="27"/>
      <c r="W734" s="22">
        <f t="shared" si="45"/>
        <v>14</v>
      </c>
      <c r="X734" s="27">
        <v>6</v>
      </c>
      <c r="Y734" s="26"/>
      <c r="Z734" s="26">
        <v>8</v>
      </c>
      <c r="AA734" s="40">
        <v>44916</v>
      </c>
      <c r="AB734" s="34">
        <v>44915</v>
      </c>
      <c r="AC734" s="34" t="s">
        <v>3393</v>
      </c>
      <c r="AD734" s="25" t="s">
        <v>7</v>
      </c>
      <c r="AE734" t="s">
        <v>3417</v>
      </c>
    </row>
    <row r="735" spans="1:31" ht="31.5" hidden="1" x14ac:dyDescent="0.25">
      <c r="A735" t="s">
        <v>3676</v>
      </c>
      <c r="B735" t="s">
        <v>2128</v>
      </c>
      <c r="C735" s="17">
        <f>+SUBTOTAL(3,$F$8:F735)</f>
        <v>45</v>
      </c>
      <c r="D735" s="24" t="s">
        <v>174</v>
      </c>
      <c r="E735" s="25" t="s">
        <v>187</v>
      </c>
      <c r="F735" s="52" t="s">
        <v>1989</v>
      </c>
      <c r="G735" s="23" t="s">
        <v>71</v>
      </c>
      <c r="H735" s="19" t="str">
        <f t="shared" si="43"/>
        <v>"Sam Auto Motors 777" МЧЖ Транспорт хизматини ташкил этиш</v>
      </c>
      <c r="I735" s="23"/>
      <c r="J735" s="25" t="s">
        <v>24</v>
      </c>
      <c r="K735" s="25" t="s">
        <v>530</v>
      </c>
      <c r="L735" s="18"/>
      <c r="M735" s="18"/>
      <c r="N735" s="20"/>
      <c r="O735" s="20"/>
      <c r="P735" s="20"/>
      <c r="Q735" s="20"/>
      <c r="R735" s="21">
        <f t="shared" si="44"/>
        <v>2000</v>
      </c>
      <c r="S735" s="27">
        <v>1000</v>
      </c>
      <c r="T735" s="27">
        <v>1000</v>
      </c>
      <c r="U735" s="27"/>
      <c r="V735" s="27"/>
      <c r="W735" s="22">
        <f t="shared" si="45"/>
        <v>8</v>
      </c>
      <c r="X735" s="54">
        <v>8</v>
      </c>
      <c r="Y735" s="26"/>
      <c r="Z735" s="26"/>
      <c r="AA735" s="40">
        <v>44909</v>
      </c>
      <c r="AB735" s="34"/>
      <c r="AC735" s="34" t="s">
        <v>2335</v>
      </c>
      <c r="AD735" s="25" t="s">
        <v>26</v>
      </c>
      <c r="AE735" t="s">
        <v>3417</v>
      </c>
    </row>
    <row r="736" spans="1:31" ht="47.25" hidden="1" x14ac:dyDescent="0.25">
      <c r="A736" t="s">
        <v>3677</v>
      </c>
      <c r="B736" t="s">
        <v>2128</v>
      </c>
      <c r="C736" s="17">
        <f>+SUBTOTAL(3,$F$8:F736)</f>
        <v>45</v>
      </c>
      <c r="D736" s="24" t="s">
        <v>174</v>
      </c>
      <c r="E736" s="25" t="s">
        <v>187</v>
      </c>
      <c r="F736" s="52" t="s">
        <v>1999</v>
      </c>
      <c r="G736" s="23" t="s">
        <v>2000</v>
      </c>
      <c r="H736" s="19" t="str">
        <f t="shared" si="43"/>
        <v>ЯТТ "Иргашев Бахтиёр Абдуллаевич" Давлат хусусий шерикчилик асосида  мактабгача таълим муассасаси ташкил этиш</v>
      </c>
      <c r="I736" s="23"/>
      <c r="J736" s="25" t="s">
        <v>24</v>
      </c>
      <c r="K736" s="25" t="s">
        <v>529</v>
      </c>
      <c r="L736" s="18"/>
      <c r="M736" s="18"/>
      <c r="N736" s="20"/>
      <c r="O736" s="20"/>
      <c r="P736" s="20"/>
      <c r="Q736" s="20"/>
      <c r="R736" s="21">
        <f t="shared" si="44"/>
        <v>3800</v>
      </c>
      <c r="S736" s="54">
        <v>3800</v>
      </c>
      <c r="T736" s="27"/>
      <c r="U736" s="27"/>
      <c r="V736" s="27"/>
      <c r="W736" s="22">
        <f t="shared" si="45"/>
        <v>8</v>
      </c>
      <c r="X736" s="54">
        <v>5</v>
      </c>
      <c r="Y736" s="26"/>
      <c r="Z736" s="58">
        <v>3</v>
      </c>
      <c r="AA736" s="40">
        <v>44910</v>
      </c>
      <c r="AB736" s="34">
        <v>44909</v>
      </c>
      <c r="AC736" s="34" t="s">
        <v>2297</v>
      </c>
      <c r="AD736" s="25" t="s">
        <v>8</v>
      </c>
      <c r="AE736" t="s">
        <v>3417</v>
      </c>
    </row>
    <row r="737" spans="1:31" ht="47.25" hidden="1" x14ac:dyDescent="0.25">
      <c r="A737" t="s">
        <v>3678</v>
      </c>
      <c r="B737" t="s">
        <v>2128</v>
      </c>
      <c r="C737" s="17">
        <f>+SUBTOTAL(3,$F$8:F737)</f>
        <v>45</v>
      </c>
      <c r="D737" s="24" t="s">
        <v>174</v>
      </c>
      <c r="E737" s="25" t="s">
        <v>187</v>
      </c>
      <c r="F737" s="52" t="s">
        <v>2007</v>
      </c>
      <c r="G737" s="23" t="s">
        <v>2008</v>
      </c>
      <c r="H737" s="19" t="str">
        <f t="shared" si="43"/>
        <v>"Самандар авто сервис сифат" оилавий корхонаси Автомобилларга эхтиёт қисмлари савдо дўконини ташкил этиш</v>
      </c>
      <c r="I737" s="23"/>
      <c r="J737" s="25" t="s">
        <v>24</v>
      </c>
      <c r="K737" s="25" t="s">
        <v>560</v>
      </c>
      <c r="L737" s="18"/>
      <c r="M737" s="18"/>
      <c r="N737" s="20"/>
      <c r="O737" s="20"/>
      <c r="P737" s="20"/>
      <c r="Q737" s="20"/>
      <c r="R737" s="21">
        <f t="shared" si="44"/>
        <v>730</v>
      </c>
      <c r="S737" s="54">
        <v>730</v>
      </c>
      <c r="T737" s="27"/>
      <c r="U737" s="27"/>
      <c r="V737" s="27"/>
      <c r="W737" s="22">
        <f t="shared" si="45"/>
        <v>3</v>
      </c>
      <c r="X737" s="54">
        <v>3</v>
      </c>
      <c r="Y737" s="26"/>
      <c r="Z737" s="26"/>
      <c r="AA737" s="40">
        <v>44909</v>
      </c>
      <c r="AB737" s="34"/>
      <c r="AC737" s="34" t="s">
        <v>2338</v>
      </c>
      <c r="AD737" s="25" t="s">
        <v>8</v>
      </c>
      <c r="AE737" t="s">
        <v>3417</v>
      </c>
    </row>
    <row r="738" spans="1:31" ht="31.5" hidden="1" x14ac:dyDescent="0.25">
      <c r="A738" t="s">
        <v>3679</v>
      </c>
      <c r="B738" t="s">
        <v>2128</v>
      </c>
      <c r="C738" s="17">
        <f>+SUBTOTAL(3,$F$8:F738)</f>
        <v>45</v>
      </c>
      <c r="D738" s="24" t="s">
        <v>174</v>
      </c>
      <c r="E738" s="25" t="s">
        <v>187</v>
      </c>
      <c r="F738" s="52" t="s">
        <v>2015</v>
      </c>
      <c r="G738" s="23" t="s">
        <v>68</v>
      </c>
      <c r="H738" s="19" t="str">
        <f t="shared" si="43"/>
        <v>Ташаббускор Болтаев Акмал Савдо мажмуасини ташкил этиш</v>
      </c>
      <c r="I738" s="23"/>
      <c r="J738" s="25" t="s">
        <v>24</v>
      </c>
      <c r="K738" s="25" t="s">
        <v>155</v>
      </c>
      <c r="L738" s="18"/>
      <c r="M738" s="18"/>
      <c r="N738" s="20"/>
      <c r="O738" s="20"/>
      <c r="P738" s="20"/>
      <c r="Q738" s="20"/>
      <c r="R738" s="21">
        <f t="shared" si="44"/>
        <v>5500</v>
      </c>
      <c r="S738" s="27">
        <v>5500</v>
      </c>
      <c r="T738" s="27"/>
      <c r="U738" s="27"/>
      <c r="V738" s="27"/>
      <c r="W738" s="22">
        <f t="shared" si="45"/>
        <v>16</v>
      </c>
      <c r="X738" s="27">
        <v>5</v>
      </c>
      <c r="Y738" s="26">
        <v>6</v>
      </c>
      <c r="Z738" s="26">
        <v>5</v>
      </c>
      <c r="AA738" s="40">
        <v>44917</v>
      </c>
      <c r="AB738" s="34">
        <v>44915</v>
      </c>
      <c r="AC738" s="34" t="s">
        <v>2241</v>
      </c>
      <c r="AD738" s="25" t="s">
        <v>8</v>
      </c>
      <c r="AE738" t="s">
        <v>3417</v>
      </c>
    </row>
    <row r="739" spans="1:31" ht="31.5" hidden="1" x14ac:dyDescent="0.25">
      <c r="A739" t="s">
        <v>3680</v>
      </c>
      <c r="B739" t="s">
        <v>2128</v>
      </c>
      <c r="C739" s="17">
        <f>+SUBTOTAL(3,$F$8:F739)</f>
        <v>45</v>
      </c>
      <c r="D739" s="24" t="s">
        <v>174</v>
      </c>
      <c r="E739" s="25" t="s">
        <v>187</v>
      </c>
      <c r="F739" s="52" t="s">
        <v>2021</v>
      </c>
      <c r="G739" s="23" t="s">
        <v>68</v>
      </c>
      <c r="H739" s="19" t="str">
        <f t="shared" si="43"/>
        <v>Ташаббускор Холиқулов Баходир Савдо мажмуасини ташкил этиш</v>
      </c>
      <c r="I739" s="23"/>
      <c r="J739" s="25" t="s">
        <v>24</v>
      </c>
      <c r="K739" s="25" t="s">
        <v>155</v>
      </c>
      <c r="L739" s="18"/>
      <c r="M739" s="18"/>
      <c r="N739" s="20"/>
      <c r="O739" s="20"/>
      <c r="P739" s="20"/>
      <c r="Q739" s="20"/>
      <c r="R739" s="21">
        <f t="shared" si="44"/>
        <v>3000</v>
      </c>
      <c r="S739" s="27">
        <v>3000</v>
      </c>
      <c r="T739" s="27"/>
      <c r="U739" s="27"/>
      <c r="V739" s="27"/>
      <c r="W739" s="22">
        <f t="shared" si="45"/>
        <v>8</v>
      </c>
      <c r="X739" s="27">
        <v>5</v>
      </c>
      <c r="Y739" s="26"/>
      <c r="Z739" s="26">
        <v>3</v>
      </c>
      <c r="AA739" s="40">
        <v>44917</v>
      </c>
      <c r="AB739" s="34">
        <v>44909</v>
      </c>
      <c r="AC739" s="34" t="s">
        <v>3404</v>
      </c>
      <c r="AD739" s="25" t="s">
        <v>8</v>
      </c>
      <c r="AE739" t="s">
        <v>3417</v>
      </c>
    </row>
    <row r="740" spans="1:31" ht="47.25" hidden="1" x14ac:dyDescent="0.25">
      <c r="A740" t="s">
        <v>3681</v>
      </c>
      <c r="B740" t="s">
        <v>2128</v>
      </c>
      <c r="C740" s="17">
        <f>+SUBTOTAL(3,$F$8:F740)</f>
        <v>45</v>
      </c>
      <c r="D740" s="24" t="s">
        <v>174</v>
      </c>
      <c r="E740" s="25" t="s">
        <v>187</v>
      </c>
      <c r="F740" s="52" t="s">
        <v>2037</v>
      </c>
      <c r="G740" s="23" t="s">
        <v>2038</v>
      </c>
      <c r="H740" s="19" t="str">
        <f t="shared" si="43"/>
        <v>"Хушмуродова Мавжуда" оилавий корхонаси Оммавий тадбирларни ўтказиш масканини ташкил этиш</v>
      </c>
      <c r="I740" s="23"/>
      <c r="J740" s="25" t="s">
        <v>24</v>
      </c>
      <c r="K740" s="25" t="s">
        <v>531</v>
      </c>
      <c r="L740" s="18"/>
      <c r="M740" s="18"/>
      <c r="N740" s="20"/>
      <c r="O740" s="20"/>
      <c r="P740" s="20"/>
      <c r="Q740" s="20"/>
      <c r="R740" s="21">
        <f t="shared" si="44"/>
        <v>4738</v>
      </c>
      <c r="S740" s="54">
        <v>4500</v>
      </c>
      <c r="T740" s="27">
        <v>238</v>
      </c>
      <c r="U740" s="27"/>
      <c r="V740" s="27"/>
      <c r="W740" s="22">
        <f t="shared" si="45"/>
        <v>15</v>
      </c>
      <c r="X740" s="54">
        <v>7</v>
      </c>
      <c r="Y740" s="26">
        <v>8</v>
      </c>
      <c r="Z740" s="26"/>
      <c r="AA740" s="40">
        <v>44909</v>
      </c>
      <c r="AB740" s="34"/>
      <c r="AC740" s="34" t="s">
        <v>2340</v>
      </c>
      <c r="AD740" s="25" t="s">
        <v>26</v>
      </c>
      <c r="AE740" t="s">
        <v>3417</v>
      </c>
    </row>
    <row r="741" spans="1:31" ht="31.5" hidden="1" x14ac:dyDescent="0.25">
      <c r="A741" t="s">
        <v>3682</v>
      </c>
      <c r="B741" t="s">
        <v>2128</v>
      </c>
      <c r="C741" s="17">
        <f>+SUBTOTAL(3,$F$8:F741)</f>
        <v>45</v>
      </c>
      <c r="D741" s="24" t="s">
        <v>174</v>
      </c>
      <c r="E741" s="25" t="s">
        <v>187</v>
      </c>
      <c r="F741" s="52" t="s">
        <v>2047</v>
      </c>
      <c r="G741" s="23" t="s">
        <v>2048</v>
      </c>
      <c r="H741" s="19" t="str">
        <f t="shared" si="43"/>
        <v>"YANGI QISHLOQ KICHKINTOYLAR" НТМ Ўқув марказлари ва МТМ ташкил этиш</v>
      </c>
      <c r="I741" s="23"/>
      <c r="J741" s="25" t="s">
        <v>24</v>
      </c>
      <c r="K741" s="25" t="s">
        <v>529</v>
      </c>
      <c r="L741" s="18"/>
      <c r="M741" s="18"/>
      <c r="N741" s="20"/>
      <c r="O741" s="20"/>
      <c r="P741" s="20"/>
      <c r="Q741" s="20"/>
      <c r="R741" s="21">
        <f t="shared" si="44"/>
        <v>5500</v>
      </c>
      <c r="S741" s="27">
        <v>5500</v>
      </c>
      <c r="T741" s="27"/>
      <c r="U741" s="27"/>
      <c r="V741" s="27"/>
      <c r="W741" s="22">
        <f t="shared" si="45"/>
        <v>20</v>
      </c>
      <c r="X741" s="54">
        <v>14</v>
      </c>
      <c r="Y741" s="26"/>
      <c r="Z741" s="58">
        <v>6</v>
      </c>
      <c r="AA741" s="40">
        <v>44909</v>
      </c>
      <c r="AB741" s="34"/>
      <c r="AC741" s="34" t="s">
        <v>2341</v>
      </c>
      <c r="AD741" s="25" t="s">
        <v>8</v>
      </c>
      <c r="AE741" t="s">
        <v>3417</v>
      </c>
    </row>
    <row r="742" spans="1:31" ht="31.5" hidden="1" x14ac:dyDescent="0.25">
      <c r="A742" t="s">
        <v>3683</v>
      </c>
      <c r="B742" t="s">
        <v>2128</v>
      </c>
      <c r="C742" s="17">
        <f>+SUBTOTAL(3,$F$8:F742)</f>
        <v>45</v>
      </c>
      <c r="D742" s="24" t="s">
        <v>174</v>
      </c>
      <c r="E742" s="25" t="s">
        <v>187</v>
      </c>
      <c r="F742" s="52" t="s">
        <v>2091</v>
      </c>
      <c r="G742" s="23" t="s">
        <v>106</v>
      </c>
      <c r="H742" s="19" t="str">
        <f t="shared" si="43"/>
        <v>"Турон Эко Оил" МЧЖ Автомобилларга ёқилғи қуйиш шахобчасини ташкил этиш</v>
      </c>
      <c r="I742" s="23"/>
      <c r="J742" s="25" t="s">
        <v>24</v>
      </c>
      <c r="K742" s="25" t="s">
        <v>155</v>
      </c>
      <c r="L742" s="18"/>
      <c r="M742" s="18"/>
      <c r="N742" s="20"/>
      <c r="O742" s="20"/>
      <c r="P742" s="20"/>
      <c r="Q742" s="20"/>
      <c r="R742" s="21">
        <f t="shared" si="44"/>
        <v>7500</v>
      </c>
      <c r="S742" s="54">
        <v>5500</v>
      </c>
      <c r="T742" s="54">
        <v>2000</v>
      </c>
      <c r="U742" s="27"/>
      <c r="V742" s="27"/>
      <c r="W742" s="22">
        <f t="shared" si="45"/>
        <v>20</v>
      </c>
      <c r="X742" s="27">
        <v>12</v>
      </c>
      <c r="Y742" s="26">
        <v>8</v>
      </c>
      <c r="Z742" s="26"/>
      <c r="AA742" s="40">
        <v>44916</v>
      </c>
      <c r="AB742" s="34">
        <v>44915</v>
      </c>
      <c r="AC742" s="34" t="s">
        <v>3394</v>
      </c>
      <c r="AD742" s="25" t="s">
        <v>8</v>
      </c>
      <c r="AE742" t="s">
        <v>3417</v>
      </c>
    </row>
    <row r="743" spans="1:31" ht="31.5" hidden="1" x14ac:dyDescent="0.25">
      <c r="A743" t="s">
        <v>3684</v>
      </c>
      <c r="B743" t="s">
        <v>2128</v>
      </c>
      <c r="C743" s="17">
        <f>+SUBTOTAL(3,$F$8:F743)</f>
        <v>45</v>
      </c>
      <c r="D743" s="24" t="s">
        <v>174</v>
      </c>
      <c r="E743" s="25" t="s">
        <v>187</v>
      </c>
      <c r="F743" s="52" t="s">
        <v>1645</v>
      </c>
      <c r="G743" s="23" t="s">
        <v>571</v>
      </c>
      <c r="H743" s="19" t="str">
        <f t="shared" si="43"/>
        <v>"Жафар" МЧЖ Автомобилларга газ қуйиш шахобчасини ташкил этиш</v>
      </c>
      <c r="I743" s="23"/>
      <c r="J743" s="25" t="s">
        <v>24</v>
      </c>
      <c r="K743" s="25" t="s">
        <v>560</v>
      </c>
      <c r="L743" s="18"/>
      <c r="M743" s="18"/>
      <c r="N743" s="20"/>
      <c r="O743" s="20"/>
      <c r="P743" s="20"/>
      <c r="Q743" s="20"/>
      <c r="R743" s="21">
        <f t="shared" si="44"/>
        <v>12500</v>
      </c>
      <c r="S743" s="54">
        <v>12500</v>
      </c>
      <c r="T743" s="27"/>
      <c r="U743" s="27"/>
      <c r="V743" s="27"/>
      <c r="W743" s="22">
        <f t="shared" si="45"/>
        <v>14</v>
      </c>
      <c r="X743" s="54">
        <v>10</v>
      </c>
      <c r="Y743" s="26">
        <v>4</v>
      </c>
      <c r="Z743" s="26"/>
      <c r="AA743" s="40">
        <v>44909</v>
      </c>
      <c r="AB743" s="34"/>
      <c r="AC743" s="34" t="s">
        <v>3213</v>
      </c>
      <c r="AD743" s="25" t="s">
        <v>8</v>
      </c>
      <c r="AE743" t="s">
        <v>3417</v>
      </c>
    </row>
    <row r="744" spans="1:31" ht="47.25" hidden="1" x14ac:dyDescent="0.25">
      <c r="A744" t="s">
        <v>2675</v>
      </c>
      <c r="B744" t="s">
        <v>2128</v>
      </c>
      <c r="C744" s="17">
        <f>+SUBTOTAL(3,$F$8:F744)</f>
        <v>45</v>
      </c>
      <c r="D744" s="24" t="s">
        <v>174</v>
      </c>
      <c r="E744" s="25" t="s">
        <v>188</v>
      </c>
      <c r="F744" s="23" t="s">
        <v>1508</v>
      </c>
      <c r="G744" s="23" t="s">
        <v>564</v>
      </c>
      <c r="H744" s="19" t="str">
        <f t="shared" si="43"/>
        <v xml:space="preserve">"BEXRUZ SAVDO MAJMUASI 2020" МЧЖ Автомобилларга техник хизмат кўрсатиш </v>
      </c>
      <c r="I744" s="23"/>
      <c r="J744" s="25" t="s">
        <v>24</v>
      </c>
      <c r="K744" s="25" t="s">
        <v>525</v>
      </c>
      <c r="L744" s="18"/>
      <c r="M744" s="18"/>
      <c r="N744" s="20"/>
      <c r="O744" s="20"/>
      <c r="P744" s="20"/>
      <c r="Q744" s="20"/>
      <c r="R744" s="21">
        <f t="shared" si="44"/>
        <v>800</v>
      </c>
      <c r="S744" s="27">
        <v>600</v>
      </c>
      <c r="T744" s="27">
        <v>200</v>
      </c>
      <c r="U744" s="27">
        <v>0</v>
      </c>
      <c r="V744" s="27">
        <v>0</v>
      </c>
      <c r="W744" s="22">
        <f t="shared" si="45"/>
        <v>1</v>
      </c>
      <c r="X744" s="27">
        <v>1</v>
      </c>
      <c r="Y744" s="26"/>
      <c r="Z744" s="26"/>
      <c r="AA744" s="40">
        <v>44832</v>
      </c>
      <c r="AB744" s="34"/>
      <c r="AC744" s="34"/>
      <c r="AD744" s="25" t="s">
        <v>26</v>
      </c>
    </row>
    <row r="745" spans="1:31" ht="47.25" hidden="1" x14ac:dyDescent="0.25">
      <c r="A745" t="s">
        <v>2676</v>
      </c>
      <c r="B745" t="s">
        <v>2128</v>
      </c>
      <c r="C745" s="17">
        <f>+SUBTOTAL(3,$F$8:F745)</f>
        <v>45</v>
      </c>
      <c r="D745" s="24" t="s">
        <v>174</v>
      </c>
      <c r="E745" s="25" t="s">
        <v>188</v>
      </c>
      <c r="F745" s="23" t="s">
        <v>1509</v>
      </c>
      <c r="G745" s="23" t="s">
        <v>1510</v>
      </c>
      <c r="H745" s="19" t="str">
        <f t="shared" si="43"/>
        <v>"SHIRIN MEGA SERVIS" ХК Умумий овқатланиш ва тўй маросимларини ўтказиш марказини ашкил этиш</v>
      </c>
      <c r="I745" s="23"/>
      <c r="J745" s="25" t="s">
        <v>24</v>
      </c>
      <c r="K745" s="25" t="s">
        <v>531</v>
      </c>
      <c r="L745" s="18"/>
      <c r="M745" s="18"/>
      <c r="N745" s="20"/>
      <c r="O745" s="20"/>
      <c r="P745" s="20"/>
      <c r="Q745" s="20"/>
      <c r="R745" s="21">
        <f t="shared" si="44"/>
        <v>1400</v>
      </c>
      <c r="S745" s="27">
        <v>900</v>
      </c>
      <c r="T745" s="27">
        <v>500</v>
      </c>
      <c r="U745" s="27">
        <v>0</v>
      </c>
      <c r="V745" s="27">
        <v>0</v>
      </c>
      <c r="W745" s="22">
        <f t="shared" si="45"/>
        <v>5</v>
      </c>
      <c r="X745" s="27">
        <v>5</v>
      </c>
      <c r="Y745" s="58"/>
      <c r="Z745" s="26"/>
      <c r="AA745" s="40">
        <v>44869</v>
      </c>
      <c r="AB745" s="34"/>
      <c r="AC745" s="34"/>
      <c r="AD745" s="25" t="s">
        <v>28</v>
      </c>
    </row>
    <row r="746" spans="1:31" ht="31.5" hidden="1" x14ac:dyDescent="0.25">
      <c r="A746" t="s">
        <v>2677</v>
      </c>
      <c r="B746" t="s">
        <v>2128</v>
      </c>
      <c r="C746" s="17">
        <f>+SUBTOTAL(3,$F$8:F746)</f>
        <v>45</v>
      </c>
      <c r="D746" s="24" t="s">
        <v>174</v>
      </c>
      <c r="E746" s="25" t="s">
        <v>188</v>
      </c>
      <c r="F746" s="23" t="s">
        <v>1511</v>
      </c>
      <c r="G746" s="23" t="s">
        <v>1512</v>
      </c>
      <c r="H746" s="19" t="str">
        <f t="shared" si="43"/>
        <v xml:space="preserve">"ZAFAR MARKET 7777" ХК Фото студия ва умумий овқатланиш </v>
      </c>
      <c r="I746" s="23"/>
      <c r="J746" s="25" t="s">
        <v>24</v>
      </c>
      <c r="K746" s="25" t="s">
        <v>531</v>
      </c>
      <c r="L746" s="18"/>
      <c r="M746" s="18"/>
      <c r="N746" s="20"/>
      <c r="O746" s="20"/>
      <c r="P746" s="20"/>
      <c r="Q746" s="20"/>
      <c r="R746" s="21">
        <f t="shared" si="44"/>
        <v>700</v>
      </c>
      <c r="S746" s="27">
        <v>400</v>
      </c>
      <c r="T746" s="27">
        <v>300</v>
      </c>
      <c r="U746" s="27">
        <v>0</v>
      </c>
      <c r="V746" s="27">
        <v>0</v>
      </c>
      <c r="W746" s="22">
        <f t="shared" si="45"/>
        <v>6</v>
      </c>
      <c r="X746" s="27">
        <v>6</v>
      </c>
      <c r="Y746" s="26"/>
      <c r="Z746" s="26"/>
      <c r="AA746" s="40">
        <v>44832</v>
      </c>
      <c r="AB746" s="34"/>
      <c r="AC746" s="34"/>
      <c r="AD746" s="25" t="s">
        <v>26</v>
      </c>
    </row>
    <row r="747" spans="1:31" ht="31.5" hidden="1" x14ac:dyDescent="0.25">
      <c r="A747" t="s">
        <v>2678</v>
      </c>
      <c r="B747" t="s">
        <v>2128</v>
      </c>
      <c r="C747" s="17">
        <f>+SUBTOTAL(3,$F$8:F747)</f>
        <v>45</v>
      </c>
      <c r="D747" s="24" t="s">
        <v>174</v>
      </c>
      <c r="E747" s="25" t="s">
        <v>188</v>
      </c>
      <c r="F747" s="23" t="s">
        <v>1513</v>
      </c>
      <c r="G747" s="23" t="s">
        <v>511</v>
      </c>
      <c r="H747" s="19" t="str">
        <f t="shared" si="43"/>
        <v xml:space="preserve">"Навоий Сарвар Нур Келажаги" МЧЖ Маиший хизмат кўрсатиш </v>
      </c>
      <c r="I747" s="23"/>
      <c r="J747" s="25" t="s">
        <v>24</v>
      </c>
      <c r="K747" s="25" t="s">
        <v>111</v>
      </c>
      <c r="L747" s="18"/>
      <c r="M747" s="18"/>
      <c r="N747" s="20"/>
      <c r="O747" s="20"/>
      <c r="P747" s="20"/>
      <c r="Q747" s="20"/>
      <c r="R747" s="21">
        <f t="shared" si="44"/>
        <v>3000</v>
      </c>
      <c r="S747" s="27">
        <v>3000</v>
      </c>
      <c r="T747" s="27">
        <v>0</v>
      </c>
      <c r="U747" s="27">
        <v>0</v>
      </c>
      <c r="V747" s="27">
        <v>0</v>
      </c>
      <c r="W747" s="22">
        <f t="shared" si="45"/>
        <v>1</v>
      </c>
      <c r="X747" s="27">
        <v>1</v>
      </c>
      <c r="Y747" s="26"/>
      <c r="Z747" s="26"/>
      <c r="AA747" s="40">
        <v>44832</v>
      </c>
      <c r="AB747" s="34"/>
      <c r="AC747" s="34"/>
      <c r="AD747" s="25" t="s">
        <v>8</v>
      </c>
    </row>
    <row r="748" spans="1:31" ht="31.5" hidden="1" x14ac:dyDescent="0.25">
      <c r="A748" t="s">
        <v>2679</v>
      </c>
      <c r="B748" t="s">
        <v>2128</v>
      </c>
      <c r="C748" s="17">
        <f>+SUBTOTAL(3,$F$8:F748)</f>
        <v>45</v>
      </c>
      <c r="D748" s="24" t="s">
        <v>174</v>
      </c>
      <c r="E748" s="25" t="s">
        <v>188</v>
      </c>
      <c r="F748" s="23" t="s">
        <v>1514</v>
      </c>
      <c r="G748" s="23" t="s">
        <v>1515</v>
      </c>
      <c r="H748" s="19" t="str">
        <f t="shared" si="43"/>
        <v>"Hakim hoji ota 2022" МЧЖ  Озиқ-овқат маҳсулотлари савдосини ташкил этиш</v>
      </c>
      <c r="I748" s="23"/>
      <c r="J748" s="25" t="s">
        <v>24</v>
      </c>
      <c r="K748" s="25" t="s">
        <v>155</v>
      </c>
      <c r="L748" s="18"/>
      <c r="M748" s="18"/>
      <c r="N748" s="20"/>
      <c r="O748" s="20"/>
      <c r="P748" s="20"/>
      <c r="Q748" s="20"/>
      <c r="R748" s="21">
        <f t="shared" si="44"/>
        <v>300</v>
      </c>
      <c r="S748" s="27">
        <v>300</v>
      </c>
      <c r="T748" s="27">
        <v>0</v>
      </c>
      <c r="U748" s="27">
        <v>0</v>
      </c>
      <c r="V748" s="27">
        <v>0</v>
      </c>
      <c r="W748" s="22">
        <f t="shared" si="45"/>
        <v>2</v>
      </c>
      <c r="X748" s="27">
        <v>2</v>
      </c>
      <c r="Y748" s="26"/>
      <c r="Z748" s="26"/>
      <c r="AA748" s="40">
        <v>44832</v>
      </c>
      <c r="AB748" s="34"/>
      <c r="AC748" s="34"/>
      <c r="AD748" s="25" t="s">
        <v>8</v>
      </c>
    </row>
    <row r="749" spans="1:31" ht="47.25" hidden="1" x14ac:dyDescent="0.25">
      <c r="A749" t="s">
        <v>2680</v>
      </c>
      <c r="B749" t="s">
        <v>2128</v>
      </c>
      <c r="C749" s="17">
        <f>+SUBTOTAL(3,$F$8:F749)</f>
        <v>45</v>
      </c>
      <c r="D749" s="24" t="s">
        <v>174</v>
      </c>
      <c r="E749" s="25" t="s">
        <v>188</v>
      </c>
      <c r="F749" s="23" t="s">
        <v>1558</v>
      </c>
      <c r="G749" s="23" t="s">
        <v>542</v>
      </c>
      <c r="H749" s="19" t="str">
        <f t="shared" si="43"/>
        <v xml:space="preserve"> "PAXTACHI AGROHAMKOR TOMORQA XIZMATI 2022" МЧЖ Агро кластер ташкил этиш</v>
      </c>
      <c r="I749" s="23"/>
      <c r="J749" s="25" t="s">
        <v>23</v>
      </c>
      <c r="K749" s="25" t="s">
        <v>542</v>
      </c>
      <c r="L749" s="18"/>
      <c r="M749" s="18"/>
      <c r="N749" s="20"/>
      <c r="O749" s="20"/>
      <c r="P749" s="20"/>
      <c r="Q749" s="20"/>
      <c r="R749" s="21">
        <f t="shared" si="44"/>
        <v>6300</v>
      </c>
      <c r="S749" s="27">
        <v>3000</v>
      </c>
      <c r="T749" s="27">
        <v>3300</v>
      </c>
      <c r="U749" s="27">
        <v>0</v>
      </c>
      <c r="V749" s="27">
        <v>0</v>
      </c>
      <c r="W749" s="22">
        <f t="shared" si="45"/>
        <v>9</v>
      </c>
      <c r="X749" s="27">
        <v>9</v>
      </c>
      <c r="Y749" s="26"/>
      <c r="Z749" s="26"/>
      <c r="AA749" s="40">
        <v>44835</v>
      </c>
      <c r="AB749" s="34"/>
      <c r="AC749" s="34"/>
      <c r="AD749" s="25" t="s">
        <v>28</v>
      </c>
    </row>
    <row r="750" spans="1:31" ht="31.5" hidden="1" x14ac:dyDescent="0.25">
      <c r="A750" t="s">
        <v>2681</v>
      </c>
      <c r="B750" t="s">
        <v>2128</v>
      </c>
      <c r="C750" s="17">
        <f>+SUBTOTAL(3,$F$8:F750)</f>
        <v>45</v>
      </c>
      <c r="D750" s="24" t="s">
        <v>174</v>
      </c>
      <c r="E750" s="25" t="s">
        <v>188</v>
      </c>
      <c r="F750" s="23" t="s">
        <v>1000</v>
      </c>
      <c r="G750" s="23" t="s">
        <v>102</v>
      </c>
      <c r="H750" s="19" t="str">
        <f t="shared" si="43"/>
        <v>"General Technology Engeneering"МЧЖ Паррандачилик фаолиятини кенгайтириш</v>
      </c>
      <c r="I750" s="23"/>
      <c r="J750" s="25" t="s">
        <v>23</v>
      </c>
      <c r="K750" s="25" t="s">
        <v>83</v>
      </c>
      <c r="L750" s="18"/>
      <c r="M750" s="18"/>
      <c r="N750" s="20"/>
      <c r="O750" s="20"/>
      <c r="P750" s="20"/>
      <c r="Q750" s="20"/>
      <c r="R750" s="21">
        <f t="shared" si="44"/>
        <v>6000</v>
      </c>
      <c r="S750" s="27">
        <v>2000</v>
      </c>
      <c r="T750" s="27">
        <v>4000</v>
      </c>
      <c r="U750" s="27">
        <v>0</v>
      </c>
      <c r="V750" s="27">
        <v>0</v>
      </c>
      <c r="W750" s="22">
        <f t="shared" si="45"/>
        <v>5</v>
      </c>
      <c r="X750" s="54">
        <v>5</v>
      </c>
      <c r="Y750" s="26"/>
      <c r="Z750" s="26"/>
      <c r="AA750" s="40">
        <v>44713</v>
      </c>
      <c r="AB750" s="34"/>
      <c r="AC750" s="34"/>
      <c r="AD750" s="25" t="s">
        <v>26</v>
      </c>
    </row>
    <row r="751" spans="1:31" ht="31.5" hidden="1" x14ac:dyDescent="0.25">
      <c r="A751" t="s">
        <v>2682</v>
      </c>
      <c r="B751" t="s">
        <v>2128</v>
      </c>
      <c r="C751" s="17">
        <f>+SUBTOTAL(3,$F$8:F751)</f>
        <v>45</v>
      </c>
      <c r="D751" s="24" t="s">
        <v>174</v>
      </c>
      <c r="E751" s="25" t="s">
        <v>188</v>
      </c>
      <c r="F751" s="23" t="s">
        <v>836</v>
      </c>
      <c r="G751" s="23" t="s">
        <v>42</v>
      </c>
      <c r="H751" s="19" t="str">
        <f t="shared" si="43"/>
        <v>"XAKIMOV BAXODIR PARRANDASI"ФХ Чорвачиликни ривожлантириш</v>
      </c>
      <c r="I751" s="23"/>
      <c r="J751" s="25" t="s">
        <v>23</v>
      </c>
      <c r="K751" s="25" t="s">
        <v>42</v>
      </c>
      <c r="L751" s="18"/>
      <c r="M751" s="18"/>
      <c r="N751" s="20"/>
      <c r="O751" s="20"/>
      <c r="P751" s="20"/>
      <c r="Q751" s="20"/>
      <c r="R751" s="21">
        <f t="shared" si="44"/>
        <v>2500</v>
      </c>
      <c r="S751" s="27">
        <v>1500</v>
      </c>
      <c r="T751" s="27">
        <v>1000</v>
      </c>
      <c r="U751" s="27">
        <v>0</v>
      </c>
      <c r="V751" s="27">
        <v>0</v>
      </c>
      <c r="W751" s="22">
        <f t="shared" si="45"/>
        <v>1</v>
      </c>
      <c r="X751" s="27">
        <v>1</v>
      </c>
      <c r="Y751" s="26"/>
      <c r="Z751" s="26"/>
      <c r="AA751" s="40">
        <v>44859</v>
      </c>
      <c r="AB751" s="34"/>
      <c r="AC751" s="34"/>
      <c r="AD751" s="25" t="s">
        <v>28</v>
      </c>
    </row>
    <row r="752" spans="1:31" ht="31.5" hidden="1" x14ac:dyDescent="0.25">
      <c r="A752" t="s">
        <v>2683</v>
      </c>
      <c r="B752" t="s">
        <v>2128</v>
      </c>
      <c r="C752" s="17">
        <f>+SUBTOTAL(3,$F$8:F752)</f>
        <v>45</v>
      </c>
      <c r="D752" s="24" t="s">
        <v>174</v>
      </c>
      <c r="E752" s="25" t="s">
        <v>188</v>
      </c>
      <c r="F752" s="23" t="s">
        <v>843</v>
      </c>
      <c r="G752" s="23" t="s">
        <v>332</v>
      </c>
      <c r="H752" s="19" t="str">
        <f t="shared" si="43"/>
        <v xml:space="preserve">"Ахмедов Наврўзжон Чорвачилик"Ф/Х Узумчиликни ривожлантириш </v>
      </c>
      <c r="I752" s="23"/>
      <c r="J752" s="25" t="s">
        <v>23</v>
      </c>
      <c r="K752" s="25" t="s">
        <v>110</v>
      </c>
      <c r="L752" s="18"/>
      <c r="M752" s="18"/>
      <c r="N752" s="20"/>
      <c r="O752" s="20"/>
      <c r="P752" s="20"/>
      <c r="Q752" s="20"/>
      <c r="R752" s="21">
        <f t="shared" si="44"/>
        <v>500</v>
      </c>
      <c r="S752" s="27">
        <v>500</v>
      </c>
      <c r="T752" s="27">
        <v>0</v>
      </c>
      <c r="U752" s="27">
        <v>0</v>
      </c>
      <c r="V752" s="27">
        <v>0</v>
      </c>
      <c r="W752" s="22">
        <f t="shared" si="45"/>
        <v>1</v>
      </c>
      <c r="X752" s="27">
        <v>1</v>
      </c>
      <c r="Y752" s="26"/>
      <c r="Z752" s="26"/>
      <c r="AA752" s="40">
        <v>44651</v>
      </c>
      <c r="AB752" s="34"/>
      <c r="AC752" s="34"/>
      <c r="AD752" s="25" t="s">
        <v>8</v>
      </c>
    </row>
    <row r="753" spans="1:31" ht="31.5" hidden="1" x14ac:dyDescent="0.25">
      <c r="A753" t="s">
        <v>2684</v>
      </c>
      <c r="B753" t="s">
        <v>2128</v>
      </c>
      <c r="C753" s="17">
        <f>+SUBTOTAL(3,$F$8:F753)</f>
        <v>45</v>
      </c>
      <c r="D753" s="24" t="s">
        <v>174</v>
      </c>
      <c r="E753" s="25" t="s">
        <v>188</v>
      </c>
      <c r="F753" s="23" t="s">
        <v>841</v>
      </c>
      <c r="G753" s="23" t="s">
        <v>332</v>
      </c>
      <c r="H753" s="19" t="str">
        <f t="shared" si="43"/>
        <v xml:space="preserve">"Зарафшон Сархил Меваси"Ф/Х Узумчиликни ривожлантириш </v>
      </c>
      <c r="I753" s="23"/>
      <c r="J753" s="25" t="s">
        <v>23</v>
      </c>
      <c r="K753" s="25" t="s">
        <v>110</v>
      </c>
      <c r="L753" s="18"/>
      <c r="M753" s="18"/>
      <c r="N753" s="20"/>
      <c r="O753" s="20"/>
      <c r="P753" s="20"/>
      <c r="Q753" s="20"/>
      <c r="R753" s="21">
        <f t="shared" si="44"/>
        <v>1000</v>
      </c>
      <c r="S753" s="27">
        <v>1000</v>
      </c>
      <c r="T753" s="27">
        <v>0</v>
      </c>
      <c r="U753" s="27">
        <v>0</v>
      </c>
      <c r="V753" s="27">
        <v>0</v>
      </c>
      <c r="W753" s="22">
        <f t="shared" si="45"/>
        <v>5</v>
      </c>
      <c r="X753" s="27">
        <v>5</v>
      </c>
      <c r="Y753" s="26"/>
      <c r="Z753" s="26"/>
      <c r="AA753" s="40">
        <v>44651</v>
      </c>
      <c r="AB753" s="34"/>
      <c r="AC753" s="34"/>
      <c r="AD753" s="25" t="s">
        <v>8</v>
      </c>
    </row>
    <row r="754" spans="1:31" ht="47.25" hidden="1" x14ac:dyDescent="0.25">
      <c r="A754" t="s">
        <v>2685</v>
      </c>
      <c r="B754" t="s">
        <v>2128</v>
      </c>
      <c r="C754" s="17">
        <f>+SUBTOTAL(3,$F$8:F754)</f>
        <v>45</v>
      </c>
      <c r="D754" s="24" t="s">
        <v>174</v>
      </c>
      <c r="E754" s="25" t="s">
        <v>188</v>
      </c>
      <c r="F754" s="23" t="s">
        <v>999</v>
      </c>
      <c r="G754" s="23" t="s">
        <v>328</v>
      </c>
      <c r="H754" s="19" t="str">
        <f t="shared" si="43"/>
        <v>"Мадина Савдо Белгиси"ХК Темирбетон ва бетон маҳсулотларини ишлаб чиқаришни кенгайтириш</v>
      </c>
      <c r="I754" s="23"/>
      <c r="J754" s="25" t="s">
        <v>20</v>
      </c>
      <c r="K754" s="25" t="s">
        <v>527</v>
      </c>
      <c r="L754" s="18"/>
      <c r="M754" s="18"/>
      <c r="N754" s="20"/>
      <c r="O754" s="20"/>
      <c r="P754" s="20"/>
      <c r="Q754" s="20"/>
      <c r="R754" s="21">
        <f t="shared" si="44"/>
        <v>7500</v>
      </c>
      <c r="S754" s="27">
        <v>2500</v>
      </c>
      <c r="T754" s="27">
        <v>5000</v>
      </c>
      <c r="U754" s="27">
        <v>0</v>
      </c>
      <c r="V754" s="27">
        <v>0</v>
      </c>
      <c r="W754" s="22">
        <f t="shared" si="45"/>
        <v>25</v>
      </c>
      <c r="X754" s="27">
        <v>25</v>
      </c>
      <c r="Y754" s="26"/>
      <c r="Z754" s="26"/>
      <c r="AA754" s="40">
        <v>44855</v>
      </c>
      <c r="AB754" s="34"/>
      <c r="AC754" s="34"/>
      <c r="AD754" s="25" t="s">
        <v>26</v>
      </c>
    </row>
    <row r="755" spans="1:31" ht="31.5" hidden="1" x14ac:dyDescent="0.25">
      <c r="A755" t="s">
        <v>2686</v>
      </c>
      <c r="B755" t="s">
        <v>2128</v>
      </c>
      <c r="C755" s="17">
        <f>+SUBTOTAL(3,$F$8:F755)</f>
        <v>45</v>
      </c>
      <c r="D755" s="24" t="s">
        <v>174</v>
      </c>
      <c r="E755" s="25" t="s">
        <v>188</v>
      </c>
      <c r="F755" s="23" t="s">
        <v>839</v>
      </c>
      <c r="G755" s="23" t="s">
        <v>330</v>
      </c>
      <c r="H755" s="19" t="str">
        <f t="shared" si="43"/>
        <v xml:space="preserve">"Мухаббат Она Абубакр"МЧЖ Савдо ва маиший хизмат мажмуаси ташкил этиш </v>
      </c>
      <c r="I755" s="23"/>
      <c r="J755" s="25" t="s">
        <v>24</v>
      </c>
      <c r="K755" s="25" t="s">
        <v>155</v>
      </c>
      <c r="L755" s="18"/>
      <c r="M755" s="18"/>
      <c r="N755" s="20"/>
      <c r="O755" s="20"/>
      <c r="P755" s="20"/>
      <c r="Q755" s="20"/>
      <c r="R755" s="21">
        <f t="shared" si="44"/>
        <v>1500</v>
      </c>
      <c r="S755" s="27">
        <v>800</v>
      </c>
      <c r="T755" s="27">
        <v>700</v>
      </c>
      <c r="U755" s="27">
        <v>0</v>
      </c>
      <c r="V755" s="27">
        <v>0</v>
      </c>
      <c r="W755" s="22">
        <f t="shared" si="45"/>
        <v>3</v>
      </c>
      <c r="X755" s="27">
        <v>3</v>
      </c>
      <c r="Y755" s="26"/>
      <c r="Z755" s="26"/>
      <c r="AA755" s="40">
        <v>44810</v>
      </c>
      <c r="AB755" s="34"/>
      <c r="AC755" s="34"/>
      <c r="AD755" s="25" t="s">
        <v>26</v>
      </c>
    </row>
    <row r="756" spans="1:31" ht="47.25" hidden="1" x14ac:dyDescent="0.25">
      <c r="A756" t="s">
        <v>2687</v>
      </c>
      <c r="B756" t="s">
        <v>2128</v>
      </c>
      <c r="C756" s="17">
        <f>+SUBTOTAL(3,$F$8:F756)</f>
        <v>45</v>
      </c>
      <c r="D756" s="24" t="s">
        <v>174</v>
      </c>
      <c r="E756" s="25" t="s">
        <v>188</v>
      </c>
      <c r="F756" s="23" t="s">
        <v>838</v>
      </c>
      <c r="G756" s="23" t="s">
        <v>329</v>
      </c>
      <c r="H756" s="19" t="str">
        <f t="shared" si="43"/>
        <v>"Оқтепа Нур Транс"МЧЖ Ахолига авто хизмат кўрсатиш</v>
      </c>
      <c r="I756" s="23"/>
      <c r="J756" s="25" t="s">
        <v>24</v>
      </c>
      <c r="K756" s="25" t="s">
        <v>525</v>
      </c>
      <c r="L756" s="18"/>
      <c r="M756" s="18"/>
      <c r="N756" s="20"/>
      <c r="O756" s="20"/>
      <c r="P756" s="20"/>
      <c r="Q756" s="20"/>
      <c r="R756" s="21">
        <f t="shared" si="44"/>
        <v>2000</v>
      </c>
      <c r="S756" s="27">
        <v>1000</v>
      </c>
      <c r="T756" s="27">
        <v>1000</v>
      </c>
      <c r="U756" s="27">
        <v>0</v>
      </c>
      <c r="V756" s="27">
        <v>0</v>
      </c>
      <c r="W756" s="22">
        <f t="shared" si="45"/>
        <v>8</v>
      </c>
      <c r="X756" s="27">
        <v>8</v>
      </c>
      <c r="Y756" s="26"/>
      <c r="Z756" s="26"/>
      <c r="AA756" s="40">
        <v>44802</v>
      </c>
      <c r="AB756" s="34"/>
      <c r="AC756" s="34"/>
      <c r="AD756" s="25" t="s">
        <v>26</v>
      </c>
    </row>
    <row r="757" spans="1:31" ht="31.5" hidden="1" x14ac:dyDescent="0.25">
      <c r="A757" t="s">
        <v>2688</v>
      </c>
      <c r="B757" t="s">
        <v>2128</v>
      </c>
      <c r="C757" s="17">
        <f>+SUBTOTAL(3,$F$8:F757)</f>
        <v>45</v>
      </c>
      <c r="D757" s="24" t="s">
        <v>174</v>
      </c>
      <c r="E757" s="25" t="s">
        <v>188</v>
      </c>
      <c r="F757" s="23" t="s">
        <v>998</v>
      </c>
      <c r="G757" s="23" t="s">
        <v>327</v>
      </c>
      <c r="H757" s="19" t="str">
        <f t="shared" si="43"/>
        <v>"Пахтачи Родник ёғ"МЧЖ Ўсимлик ёғи ва омухта ем ишлаб чиқаришни кенгайтириш</v>
      </c>
      <c r="I757" s="23"/>
      <c r="J757" s="25" t="s">
        <v>20</v>
      </c>
      <c r="K757" s="25" t="s">
        <v>537</v>
      </c>
      <c r="L757" s="18"/>
      <c r="M757" s="18"/>
      <c r="N757" s="20"/>
      <c r="O757" s="20"/>
      <c r="P757" s="20"/>
      <c r="Q757" s="20"/>
      <c r="R757" s="21">
        <f t="shared" si="44"/>
        <v>17321</v>
      </c>
      <c r="S757" s="27">
        <v>6000</v>
      </c>
      <c r="T757" s="27">
        <v>0</v>
      </c>
      <c r="U757" s="27">
        <v>1000</v>
      </c>
      <c r="V757" s="27">
        <v>0</v>
      </c>
      <c r="W757" s="22">
        <f t="shared" si="45"/>
        <v>15</v>
      </c>
      <c r="X757" s="27">
        <v>15</v>
      </c>
      <c r="Y757" s="26"/>
      <c r="Z757" s="26"/>
      <c r="AA757" s="40">
        <v>44709</v>
      </c>
      <c r="AB757" s="34"/>
      <c r="AC757" s="34"/>
      <c r="AD757" s="25" t="s">
        <v>9</v>
      </c>
    </row>
    <row r="758" spans="1:31" ht="47.25" hidden="1" x14ac:dyDescent="0.25">
      <c r="A758" t="s">
        <v>2689</v>
      </c>
      <c r="B758" t="s">
        <v>2128</v>
      </c>
      <c r="C758" s="17">
        <f>+SUBTOTAL(3,$F$8:F758)</f>
        <v>45</v>
      </c>
      <c r="D758" s="24" t="s">
        <v>174</v>
      </c>
      <c r="E758" s="25" t="s">
        <v>188</v>
      </c>
      <c r="F758" s="23" t="s">
        <v>837</v>
      </c>
      <c r="G758" s="23" t="s">
        <v>329</v>
      </c>
      <c r="H758" s="19" t="str">
        <f t="shared" si="43"/>
        <v>"Пахтачи Ташкилий Авто"МЧЖ Ахолига авто хизмат кўрсатиш</v>
      </c>
      <c r="I758" s="23"/>
      <c r="J758" s="25" t="s">
        <v>24</v>
      </c>
      <c r="K758" s="25" t="s">
        <v>525</v>
      </c>
      <c r="L758" s="18"/>
      <c r="M758" s="18"/>
      <c r="N758" s="20"/>
      <c r="O758" s="20"/>
      <c r="P758" s="20"/>
      <c r="Q758" s="20"/>
      <c r="R758" s="21">
        <f t="shared" si="44"/>
        <v>3000</v>
      </c>
      <c r="S758" s="27">
        <v>1100</v>
      </c>
      <c r="T758" s="27">
        <v>1900</v>
      </c>
      <c r="U758" s="27">
        <v>0</v>
      </c>
      <c r="V758" s="27">
        <v>0</v>
      </c>
      <c r="W758" s="22">
        <f t="shared" si="45"/>
        <v>6</v>
      </c>
      <c r="X758" s="27">
        <v>6</v>
      </c>
      <c r="Y758" s="26"/>
      <c r="Z758" s="26"/>
      <c r="AA758" s="40">
        <v>44802</v>
      </c>
      <c r="AB758" s="34"/>
      <c r="AC758" s="34"/>
      <c r="AD758" s="25" t="s">
        <v>26</v>
      </c>
    </row>
    <row r="759" spans="1:31" ht="31.5" hidden="1" x14ac:dyDescent="0.25">
      <c r="A759" t="s">
        <v>2690</v>
      </c>
      <c r="B759" t="s">
        <v>2128</v>
      </c>
      <c r="C759" s="17">
        <f>+SUBTOTAL(3,$F$8:F759)</f>
        <v>45</v>
      </c>
      <c r="D759" s="24" t="s">
        <v>174</v>
      </c>
      <c r="E759" s="25" t="s">
        <v>188</v>
      </c>
      <c r="F759" s="23" t="s">
        <v>842</v>
      </c>
      <c r="G759" s="23" t="s">
        <v>42</v>
      </c>
      <c r="H759" s="19" t="str">
        <f t="shared" si="43"/>
        <v>"Сардор Илғор Пахтакор"ФХ Чорвачиликни ривожлантириш</v>
      </c>
      <c r="I759" s="23"/>
      <c r="J759" s="25" t="s">
        <v>23</v>
      </c>
      <c r="K759" s="25" t="s">
        <v>42</v>
      </c>
      <c r="L759" s="18"/>
      <c r="M759" s="18"/>
      <c r="N759" s="20"/>
      <c r="O759" s="20"/>
      <c r="P759" s="20"/>
      <c r="Q759" s="20"/>
      <c r="R759" s="21">
        <f t="shared" si="44"/>
        <v>640</v>
      </c>
      <c r="S759" s="27">
        <v>400</v>
      </c>
      <c r="T759" s="27">
        <v>240</v>
      </c>
      <c r="U759" s="27">
        <v>0</v>
      </c>
      <c r="V759" s="27">
        <v>0</v>
      </c>
      <c r="W759" s="22">
        <f t="shared" si="45"/>
        <v>5</v>
      </c>
      <c r="X759" s="27">
        <v>5</v>
      </c>
      <c r="Y759" s="26"/>
      <c r="Z759" s="26"/>
      <c r="AA759" s="40">
        <v>44592</v>
      </c>
      <c r="AB759" s="34"/>
      <c r="AC759" s="34"/>
      <c r="AD759" s="25" t="s">
        <v>21</v>
      </c>
    </row>
    <row r="760" spans="1:31" ht="31.5" hidden="1" x14ac:dyDescent="0.25">
      <c r="A760" t="s">
        <v>2691</v>
      </c>
      <c r="B760" t="s">
        <v>2128</v>
      </c>
      <c r="C760" s="17">
        <f>+SUBTOTAL(3,$F$8:F760)</f>
        <v>45</v>
      </c>
      <c r="D760" s="24" t="s">
        <v>174</v>
      </c>
      <c r="E760" s="25" t="s">
        <v>188</v>
      </c>
      <c r="F760" s="23" t="s">
        <v>840</v>
      </c>
      <c r="G760" s="23" t="s">
        <v>331</v>
      </c>
      <c r="H760" s="19" t="str">
        <f t="shared" si="43"/>
        <v xml:space="preserve">"Шамшод Шодиёна Нур"ФХ Узумчиликни ташкил этиш </v>
      </c>
      <c r="I760" s="23"/>
      <c r="J760" s="25" t="s">
        <v>23</v>
      </c>
      <c r="K760" s="25" t="s">
        <v>110</v>
      </c>
      <c r="L760" s="18"/>
      <c r="M760" s="18"/>
      <c r="N760" s="20"/>
      <c r="O760" s="20"/>
      <c r="P760" s="20"/>
      <c r="Q760" s="20"/>
      <c r="R760" s="21">
        <f t="shared" si="44"/>
        <v>600</v>
      </c>
      <c r="S760" s="27">
        <v>355</v>
      </c>
      <c r="T760" s="54">
        <v>245</v>
      </c>
      <c r="U760" s="27">
        <v>0</v>
      </c>
      <c r="V760" s="27">
        <v>0</v>
      </c>
      <c r="W760" s="22">
        <f t="shared" si="45"/>
        <v>3</v>
      </c>
      <c r="X760" s="27">
        <v>3</v>
      </c>
      <c r="Y760" s="26"/>
      <c r="Z760" s="26"/>
      <c r="AA760" s="40">
        <v>44592</v>
      </c>
      <c r="AB760" s="34"/>
      <c r="AC760" s="34"/>
      <c r="AD760" s="25" t="s">
        <v>21</v>
      </c>
    </row>
    <row r="761" spans="1:31" ht="31.5" hidden="1" x14ac:dyDescent="0.25">
      <c r="A761" t="s">
        <v>2692</v>
      </c>
      <c r="B761" t="s">
        <v>2128</v>
      </c>
      <c r="C761" s="17">
        <f>+SUBTOTAL(3,$F$8:F761)</f>
        <v>45</v>
      </c>
      <c r="D761" s="24" t="s">
        <v>174</v>
      </c>
      <c r="E761" s="25" t="s">
        <v>188</v>
      </c>
      <c r="F761" s="23" t="s">
        <v>609</v>
      </c>
      <c r="G761" s="23" t="s">
        <v>333</v>
      </c>
      <c r="H761" s="19" t="str">
        <f t="shared" si="43"/>
        <v>ЯТТ "Бозорова Хафиза" Макарон ишлаб чиқариш</v>
      </c>
      <c r="I761" s="23"/>
      <c r="J761" s="25" t="s">
        <v>20</v>
      </c>
      <c r="K761" s="25" t="s">
        <v>526</v>
      </c>
      <c r="L761" s="18"/>
      <c r="M761" s="18"/>
      <c r="N761" s="20"/>
      <c r="O761" s="20"/>
      <c r="P761" s="20"/>
      <c r="Q761" s="20"/>
      <c r="R761" s="21">
        <f t="shared" si="44"/>
        <v>300</v>
      </c>
      <c r="S761" s="27">
        <v>180</v>
      </c>
      <c r="T761" s="27">
        <v>120</v>
      </c>
      <c r="U761" s="27">
        <v>0</v>
      </c>
      <c r="V761" s="27">
        <v>0</v>
      </c>
      <c r="W761" s="22">
        <f t="shared" si="45"/>
        <v>2</v>
      </c>
      <c r="X761" s="27">
        <v>2</v>
      </c>
      <c r="Y761" s="26"/>
      <c r="Z761" s="26"/>
      <c r="AA761" s="40">
        <v>44592</v>
      </c>
      <c r="AB761" s="34"/>
      <c r="AC761" s="34"/>
      <c r="AD761" s="25" t="s">
        <v>21</v>
      </c>
    </row>
    <row r="762" spans="1:31" ht="47.25" hidden="1" x14ac:dyDescent="0.25">
      <c r="A762" t="s">
        <v>2693</v>
      </c>
      <c r="B762" t="s">
        <v>2128</v>
      </c>
      <c r="C762" s="17">
        <f>+SUBTOTAL(3,$F$8:F762)</f>
        <v>45</v>
      </c>
      <c r="D762" s="24" t="s">
        <v>174</v>
      </c>
      <c r="E762" s="25" t="s">
        <v>188</v>
      </c>
      <c r="F762" s="23" t="s">
        <v>1169</v>
      </c>
      <c r="G762" s="23" t="s">
        <v>44</v>
      </c>
      <c r="H762" s="19" t="str">
        <f t="shared" si="43"/>
        <v>"Abdullayev Dustmurod Sultonovich" фермер хўжалиги Тиббий хизмат кўрсатишни ташкил этиш</v>
      </c>
      <c r="I762" s="23"/>
      <c r="J762" s="25" t="s">
        <v>24</v>
      </c>
      <c r="K762" s="25" t="s">
        <v>116</v>
      </c>
      <c r="L762" s="18"/>
      <c r="M762" s="18"/>
      <c r="N762" s="20"/>
      <c r="O762" s="20"/>
      <c r="P762" s="20"/>
      <c r="Q762" s="20"/>
      <c r="R762" s="21">
        <f t="shared" si="44"/>
        <v>1200</v>
      </c>
      <c r="S762" s="27">
        <v>1200</v>
      </c>
      <c r="T762" s="27">
        <v>0</v>
      </c>
      <c r="U762" s="27">
        <v>0</v>
      </c>
      <c r="V762" s="27">
        <v>0</v>
      </c>
      <c r="W762" s="22">
        <f t="shared" si="45"/>
        <v>4</v>
      </c>
      <c r="X762" s="27">
        <v>4</v>
      </c>
      <c r="Y762" s="26"/>
      <c r="Z762" s="26"/>
      <c r="AA762" s="40">
        <v>44673</v>
      </c>
      <c r="AB762" s="34"/>
      <c r="AC762" s="34"/>
      <c r="AD762" s="25" t="s">
        <v>8</v>
      </c>
    </row>
    <row r="763" spans="1:31" ht="31.5" hidden="1" x14ac:dyDescent="0.25">
      <c r="A763" t="s">
        <v>3082</v>
      </c>
      <c r="B763" t="s">
        <v>1092</v>
      </c>
      <c r="C763" s="17">
        <f>+SUBTOTAL(3,$F$8:F763)</f>
        <v>45</v>
      </c>
      <c r="D763" s="24" t="s">
        <v>174</v>
      </c>
      <c r="E763" s="25" t="s">
        <v>188</v>
      </c>
      <c r="F763" s="23" t="s">
        <v>1119</v>
      </c>
      <c r="G763" s="23" t="s">
        <v>1120</v>
      </c>
      <c r="H763" s="19" t="str">
        <f t="shared" si="43"/>
        <v>"XAR QUVONCHDA ULUSHINGIZ BOR" ХК Тикувчилик хамда гўзаллик салони</v>
      </c>
      <c r="I763" s="23"/>
      <c r="J763" s="25" t="s">
        <v>24</v>
      </c>
      <c r="K763" s="25" t="s">
        <v>111</v>
      </c>
      <c r="L763" s="18"/>
      <c r="M763" s="18"/>
      <c r="N763" s="20"/>
      <c r="O763" s="20"/>
      <c r="P763" s="20"/>
      <c r="Q763" s="20"/>
      <c r="R763" s="21">
        <f t="shared" si="44"/>
        <v>300</v>
      </c>
      <c r="S763" s="27">
        <v>300</v>
      </c>
      <c r="T763" s="27"/>
      <c r="U763" s="27"/>
      <c r="V763" s="27"/>
      <c r="W763" s="22">
        <f t="shared" si="45"/>
        <v>5</v>
      </c>
      <c r="X763" s="27">
        <v>5</v>
      </c>
      <c r="Y763" s="26"/>
      <c r="Z763" s="26"/>
      <c r="AA763" s="40">
        <v>44650</v>
      </c>
      <c r="AB763" s="34"/>
      <c r="AC763" s="34" t="s">
        <v>3212</v>
      </c>
      <c r="AD763" s="25" t="s">
        <v>8</v>
      </c>
    </row>
    <row r="764" spans="1:31" ht="31.5" hidden="1" x14ac:dyDescent="0.25">
      <c r="A764" t="s">
        <v>3083</v>
      </c>
      <c r="B764" t="s">
        <v>1092</v>
      </c>
      <c r="C764" s="17">
        <f>+SUBTOTAL(3,$F$8:F764)</f>
        <v>45</v>
      </c>
      <c r="D764" s="24" t="s">
        <v>174</v>
      </c>
      <c r="E764" s="25" t="s">
        <v>188</v>
      </c>
      <c r="F764" s="23" t="s">
        <v>1246</v>
      </c>
      <c r="G764" s="23" t="s">
        <v>1247</v>
      </c>
      <c r="H764" s="19" t="str">
        <f t="shared" si="43"/>
        <v>"Давр чорва 555" МЧЖ Чорвачилик фаолиятини ташкил қилиш</v>
      </c>
      <c r="I764" s="23"/>
      <c r="J764" s="25" t="s">
        <v>23</v>
      </c>
      <c r="K764" s="25" t="s">
        <v>42</v>
      </c>
      <c r="L764" s="18"/>
      <c r="M764" s="18"/>
      <c r="N764" s="20"/>
      <c r="O764" s="20"/>
      <c r="P764" s="20"/>
      <c r="Q764" s="20"/>
      <c r="R764" s="21">
        <f t="shared" si="44"/>
        <v>10800</v>
      </c>
      <c r="S764" s="27">
        <v>7000</v>
      </c>
      <c r="T764" s="27">
        <v>3800</v>
      </c>
      <c r="U764" s="27"/>
      <c r="V764" s="27"/>
      <c r="W764" s="22">
        <f t="shared" si="45"/>
        <v>1</v>
      </c>
      <c r="X764" s="27">
        <v>1</v>
      </c>
      <c r="Y764" s="26"/>
      <c r="Z764" s="26"/>
      <c r="AA764" s="40">
        <v>44696</v>
      </c>
      <c r="AB764" s="34"/>
      <c r="AC764" s="34" t="s">
        <v>3223</v>
      </c>
      <c r="AD764" s="25" t="s">
        <v>28</v>
      </c>
    </row>
    <row r="765" spans="1:31" ht="47.25" hidden="1" x14ac:dyDescent="0.25">
      <c r="A765" t="s">
        <v>3685</v>
      </c>
      <c r="B765" t="s">
        <v>2128</v>
      </c>
      <c r="C765" s="17">
        <f>+SUBTOTAL(3,$F$8:F765)</f>
        <v>45</v>
      </c>
      <c r="D765" s="24" t="s">
        <v>174</v>
      </c>
      <c r="E765" s="25" t="s">
        <v>188</v>
      </c>
      <c r="F765" s="23" t="s">
        <v>1797</v>
      </c>
      <c r="G765" s="23" t="s">
        <v>1798</v>
      </c>
      <c r="H765" s="19" t="str">
        <f t="shared" si="43"/>
        <v>"IBROXIMBEK STROY MEX" хусусий корхонаси Қурилиш молларини ишлаб чиқаришни ташкил этиш</v>
      </c>
      <c r="I765" s="23"/>
      <c r="J765" s="25" t="s">
        <v>20</v>
      </c>
      <c r="K765" s="25" t="s">
        <v>527</v>
      </c>
      <c r="L765" s="18"/>
      <c r="M765" s="18"/>
      <c r="N765" s="20"/>
      <c r="O765" s="20"/>
      <c r="P765" s="20"/>
      <c r="Q765" s="20"/>
      <c r="R765" s="21">
        <f t="shared" si="44"/>
        <v>1110</v>
      </c>
      <c r="S765" s="27">
        <v>1110</v>
      </c>
      <c r="T765" s="27"/>
      <c r="U765" s="27"/>
      <c r="V765" s="27"/>
      <c r="W765" s="22">
        <f t="shared" si="45"/>
        <v>6</v>
      </c>
      <c r="X765" s="27">
        <v>6</v>
      </c>
      <c r="Y765" s="26"/>
      <c r="Z765" s="26"/>
      <c r="AA765" s="40">
        <v>44919</v>
      </c>
      <c r="AB765" s="34">
        <v>44919</v>
      </c>
      <c r="AC765" s="34" t="s">
        <v>2271</v>
      </c>
      <c r="AD765" s="25" t="s">
        <v>8</v>
      </c>
      <c r="AE765" t="s">
        <v>3417</v>
      </c>
    </row>
    <row r="766" spans="1:31" ht="31.5" hidden="1" x14ac:dyDescent="0.25">
      <c r="A766" t="s">
        <v>3686</v>
      </c>
      <c r="B766" t="s">
        <v>2128</v>
      </c>
      <c r="C766" s="17">
        <f>+SUBTOTAL(3,$F$8:F766)</f>
        <v>45</v>
      </c>
      <c r="D766" s="24" t="s">
        <v>174</v>
      </c>
      <c r="E766" s="25" t="s">
        <v>188</v>
      </c>
      <c r="F766" s="23" t="s">
        <v>1908</v>
      </c>
      <c r="G766" s="23" t="s">
        <v>1909</v>
      </c>
      <c r="H766" s="19" t="str">
        <f t="shared" si="43"/>
        <v>"Ziyovuddin Medical Grant Servis" МЧЖ Тиббий диягностика маркази ташкил этиш</v>
      </c>
      <c r="I766" s="23"/>
      <c r="J766" s="25" t="s">
        <v>24</v>
      </c>
      <c r="K766" s="25" t="s">
        <v>116</v>
      </c>
      <c r="L766" s="18"/>
      <c r="M766" s="18"/>
      <c r="N766" s="20"/>
      <c r="O766" s="20"/>
      <c r="P766" s="20"/>
      <c r="Q766" s="20"/>
      <c r="R766" s="21">
        <f t="shared" si="44"/>
        <v>18000</v>
      </c>
      <c r="S766" s="27">
        <v>18000</v>
      </c>
      <c r="T766" s="27"/>
      <c r="U766" s="27"/>
      <c r="V766" s="27"/>
      <c r="W766" s="22">
        <f t="shared" si="45"/>
        <v>50</v>
      </c>
      <c r="X766" s="27">
        <v>50</v>
      </c>
      <c r="Y766" s="26"/>
      <c r="Z766" s="26"/>
      <c r="AA766" s="40">
        <v>44919</v>
      </c>
      <c r="AB766" s="34">
        <v>44918</v>
      </c>
      <c r="AC766" s="34">
        <v>23</v>
      </c>
      <c r="AD766" s="25" t="s">
        <v>8</v>
      </c>
      <c r="AE766" t="s">
        <v>3417</v>
      </c>
    </row>
    <row r="767" spans="1:31" ht="47.25" hidden="1" x14ac:dyDescent="0.25">
      <c r="A767" t="s">
        <v>3687</v>
      </c>
      <c r="B767" t="s">
        <v>2128</v>
      </c>
      <c r="C767" s="17">
        <f>+SUBTOTAL(3,$F$8:F767)</f>
        <v>45</v>
      </c>
      <c r="D767" s="24" t="s">
        <v>174</v>
      </c>
      <c r="E767" s="25" t="s">
        <v>188</v>
      </c>
      <c r="F767" s="23" t="s">
        <v>1912</v>
      </c>
      <c r="G767" s="23" t="s">
        <v>1913</v>
      </c>
      <c r="H767" s="19" t="str">
        <f t="shared" si="43"/>
        <v>"Алишер полиз экинлари" фермер хўжалиги Умумий овқатлариниш шахобчаси фаолиятини кенгайтириш</v>
      </c>
      <c r="I767" s="23"/>
      <c r="J767" s="25" t="s">
        <v>24</v>
      </c>
      <c r="K767" s="25" t="s">
        <v>531</v>
      </c>
      <c r="L767" s="18"/>
      <c r="M767" s="18"/>
      <c r="N767" s="20"/>
      <c r="O767" s="20"/>
      <c r="P767" s="20"/>
      <c r="Q767" s="20"/>
      <c r="R767" s="21">
        <f t="shared" si="44"/>
        <v>2000</v>
      </c>
      <c r="S767" s="54">
        <v>2000</v>
      </c>
      <c r="T767" s="27"/>
      <c r="U767" s="27"/>
      <c r="V767" s="27"/>
      <c r="W767" s="22">
        <f t="shared" si="45"/>
        <v>15</v>
      </c>
      <c r="X767" s="27">
        <v>10</v>
      </c>
      <c r="Y767" s="26">
        <v>5</v>
      </c>
      <c r="Z767" s="26"/>
      <c r="AA767" s="40">
        <v>44916</v>
      </c>
      <c r="AB767" s="34">
        <v>44915</v>
      </c>
      <c r="AC767" s="34" t="s">
        <v>2136</v>
      </c>
      <c r="AD767" s="25" t="s">
        <v>8</v>
      </c>
      <c r="AE767" t="s">
        <v>3417</v>
      </c>
    </row>
    <row r="768" spans="1:31" ht="31.5" hidden="1" x14ac:dyDescent="0.25">
      <c r="A768" t="s">
        <v>3688</v>
      </c>
      <c r="B768" t="s">
        <v>2128</v>
      </c>
      <c r="C768" s="17">
        <f>+SUBTOTAL(3,$F$8:F768)</f>
        <v>45</v>
      </c>
      <c r="D768" s="24" t="s">
        <v>174</v>
      </c>
      <c r="E768" s="25" t="s">
        <v>188</v>
      </c>
      <c r="F768" s="23" t="s">
        <v>1919</v>
      </c>
      <c r="G768" s="23" t="s">
        <v>65</v>
      </c>
      <c r="H768" s="19" t="str">
        <f t="shared" si="43"/>
        <v>"Исомиддин Бобо чойхонаси" МЧЖ Савдо комплекси ташкил этиш</v>
      </c>
      <c r="I768" s="23"/>
      <c r="J768" s="25" t="s">
        <v>24</v>
      </c>
      <c r="K768" s="25" t="s">
        <v>155</v>
      </c>
      <c r="L768" s="18"/>
      <c r="M768" s="18"/>
      <c r="N768" s="20"/>
      <c r="O768" s="20"/>
      <c r="P768" s="20"/>
      <c r="Q768" s="20"/>
      <c r="R768" s="21">
        <f t="shared" si="44"/>
        <v>15000</v>
      </c>
      <c r="S768" s="27">
        <v>15000</v>
      </c>
      <c r="T768" s="27"/>
      <c r="U768" s="27"/>
      <c r="V768" s="27"/>
      <c r="W768" s="22">
        <f t="shared" si="45"/>
        <v>10</v>
      </c>
      <c r="X768" s="27">
        <v>10</v>
      </c>
      <c r="Y768" s="26"/>
      <c r="Z768" s="26"/>
      <c r="AA768" s="40">
        <v>44915</v>
      </c>
      <c r="AB768" s="34">
        <v>44914</v>
      </c>
      <c r="AC768" s="34" t="s">
        <v>2137</v>
      </c>
      <c r="AD768" s="25" t="s">
        <v>8</v>
      </c>
      <c r="AE768" t="s">
        <v>3417</v>
      </c>
    </row>
    <row r="769" spans="1:31" ht="31.5" hidden="1" x14ac:dyDescent="0.25">
      <c r="A769" t="s">
        <v>3689</v>
      </c>
      <c r="B769" t="s">
        <v>2128</v>
      </c>
      <c r="C769" s="17">
        <f>+SUBTOTAL(3,$F$8:F769)</f>
        <v>45</v>
      </c>
      <c r="D769" s="24" t="s">
        <v>174</v>
      </c>
      <c r="E769" s="25" t="s">
        <v>188</v>
      </c>
      <c r="F769" s="23" t="s">
        <v>2116</v>
      </c>
      <c r="G769" s="23" t="s">
        <v>523</v>
      </c>
      <c r="H769" s="19" t="str">
        <f t="shared" si="43"/>
        <v>Ташаббускор Холмурадов Жасур Ғайбуллаевич Савдо фаолиятини ташкил қилиш</v>
      </c>
      <c r="I769" s="23"/>
      <c r="J769" s="25" t="s">
        <v>24</v>
      </c>
      <c r="K769" s="25" t="s">
        <v>155</v>
      </c>
      <c r="L769" s="18"/>
      <c r="M769" s="18"/>
      <c r="N769" s="20"/>
      <c r="O769" s="20"/>
      <c r="P769" s="20"/>
      <c r="Q769" s="20"/>
      <c r="R769" s="21">
        <f t="shared" si="44"/>
        <v>1000</v>
      </c>
      <c r="S769" s="27">
        <v>1000</v>
      </c>
      <c r="T769" s="27"/>
      <c r="U769" s="27"/>
      <c r="V769" s="27"/>
      <c r="W769" s="22">
        <f t="shared" si="45"/>
        <v>2</v>
      </c>
      <c r="X769" s="27">
        <v>2</v>
      </c>
      <c r="Y769" s="26"/>
      <c r="Z769" s="26"/>
      <c r="AA769" s="40">
        <v>44919</v>
      </c>
      <c r="AB769" s="34">
        <v>44919</v>
      </c>
      <c r="AC769" s="34">
        <v>24</v>
      </c>
      <c r="AD769" s="25" t="s">
        <v>8</v>
      </c>
      <c r="AE769" t="s">
        <v>3417</v>
      </c>
    </row>
    <row r="770" spans="1:31" ht="31.5" hidden="1" x14ac:dyDescent="0.25">
      <c r="A770" t="s">
        <v>2694</v>
      </c>
      <c r="B770" t="s">
        <v>2128</v>
      </c>
      <c r="C770" s="17">
        <f>+SUBTOTAL(3,$F$8:F770)</f>
        <v>45</v>
      </c>
      <c r="D770" s="24" t="s">
        <v>174</v>
      </c>
      <c r="E770" s="25" t="s">
        <v>181</v>
      </c>
      <c r="F770" s="52" t="s">
        <v>1040</v>
      </c>
      <c r="G770" s="23" t="s">
        <v>624</v>
      </c>
      <c r="H770" s="19" t="str">
        <f t="shared" si="43"/>
        <v>"MEBEL LUX"МЧЖ Замонавий МДФ эшиклар ишлаб чиқаришни ташкил этиш</v>
      </c>
      <c r="I770" s="23"/>
      <c r="J770" s="25" t="s">
        <v>20</v>
      </c>
      <c r="K770" s="25" t="s">
        <v>1386</v>
      </c>
      <c r="L770" s="18"/>
      <c r="M770" s="18"/>
      <c r="N770" s="20"/>
      <c r="O770" s="20"/>
      <c r="P770" s="20"/>
      <c r="Q770" s="20"/>
      <c r="R770" s="21">
        <f t="shared" si="44"/>
        <v>11928.1253</v>
      </c>
      <c r="S770" s="54">
        <v>11370</v>
      </c>
      <c r="T770" s="27">
        <v>0</v>
      </c>
      <c r="U770" s="54">
        <v>49.3</v>
      </c>
      <c r="V770" s="27">
        <v>0</v>
      </c>
      <c r="W770" s="22">
        <f t="shared" si="45"/>
        <v>5</v>
      </c>
      <c r="X770" s="27">
        <v>5</v>
      </c>
      <c r="Y770" s="26"/>
      <c r="Z770" s="26"/>
      <c r="AA770" s="40">
        <v>44785</v>
      </c>
      <c r="AB770" s="34"/>
      <c r="AC770" s="34"/>
      <c r="AD770" s="25" t="s">
        <v>555</v>
      </c>
    </row>
    <row r="771" spans="1:31" ht="31.5" hidden="1" x14ac:dyDescent="0.25">
      <c r="A771" t="s">
        <v>2695</v>
      </c>
      <c r="B771" t="s">
        <v>2128</v>
      </c>
      <c r="C771" s="17">
        <f>+SUBTOTAL(3,$F$8:F771)</f>
        <v>45</v>
      </c>
      <c r="D771" s="24" t="s">
        <v>174</v>
      </c>
      <c r="E771" s="25" t="s">
        <v>181</v>
      </c>
      <c r="F771" s="52" t="s">
        <v>1041</v>
      </c>
      <c r="G771" s="23" t="s">
        <v>470</v>
      </c>
      <c r="H771" s="19" t="str">
        <f t="shared" si="43"/>
        <v>"TOXIR BOBO NTI"МЧЖ Трикотаж маҳсулотари ишлаб чиқаришни ташкил килиш</v>
      </c>
      <c r="I771" s="23"/>
      <c r="J771" s="25" t="s">
        <v>20</v>
      </c>
      <c r="K771" s="25" t="s">
        <v>40</v>
      </c>
      <c r="L771" s="18"/>
      <c r="M771" s="18"/>
      <c r="N771" s="20"/>
      <c r="O771" s="20"/>
      <c r="P771" s="20"/>
      <c r="Q771" s="20"/>
      <c r="R771" s="21">
        <f t="shared" si="44"/>
        <v>11770</v>
      </c>
      <c r="S771" s="27">
        <v>10370</v>
      </c>
      <c r="T771" s="27">
        <v>1400</v>
      </c>
      <c r="U771" s="27">
        <v>0</v>
      </c>
      <c r="V771" s="27">
        <v>0</v>
      </c>
      <c r="W771" s="22">
        <f t="shared" si="45"/>
        <v>20</v>
      </c>
      <c r="X771" s="27">
        <v>20</v>
      </c>
      <c r="Y771" s="26"/>
      <c r="Z771" s="26"/>
      <c r="AA771" s="40">
        <v>44791</v>
      </c>
      <c r="AB771" s="34"/>
      <c r="AC771" s="34"/>
      <c r="AD771" s="25" t="s">
        <v>555</v>
      </c>
    </row>
    <row r="772" spans="1:31" ht="47.25" hidden="1" x14ac:dyDescent="0.25">
      <c r="A772" t="s">
        <v>2696</v>
      </c>
      <c r="B772" t="s">
        <v>2128</v>
      </c>
      <c r="C772" s="17">
        <f>+SUBTOTAL(3,$F$8:F772)</f>
        <v>45</v>
      </c>
      <c r="D772" s="24" t="s">
        <v>174</v>
      </c>
      <c r="E772" s="25" t="s">
        <v>181</v>
      </c>
      <c r="F772" s="52" t="s">
        <v>1130</v>
      </c>
      <c r="G772" s="23" t="s">
        <v>1131</v>
      </c>
      <c r="H772" s="19" t="str">
        <f t="shared" si="43"/>
        <v>"SAM NEW STYLE SHOES" МЧЖ Узумни кайта ишлаш ва музлаткич омборхонаси ташкил қилиш</v>
      </c>
      <c r="I772" s="23"/>
      <c r="J772" s="25" t="s">
        <v>20</v>
      </c>
      <c r="K772" s="25" t="s">
        <v>1399</v>
      </c>
      <c r="L772" s="18"/>
      <c r="M772" s="18"/>
      <c r="N772" s="20"/>
      <c r="O772" s="20"/>
      <c r="P772" s="20"/>
      <c r="Q772" s="20"/>
      <c r="R772" s="21">
        <f t="shared" si="44"/>
        <v>33642</v>
      </c>
      <c r="S772" s="27">
        <v>11000</v>
      </c>
      <c r="T772" s="27">
        <v>0</v>
      </c>
      <c r="U772" s="27">
        <v>2000</v>
      </c>
      <c r="V772" s="27">
        <v>0</v>
      </c>
      <c r="W772" s="22">
        <f t="shared" si="45"/>
        <v>10</v>
      </c>
      <c r="X772" s="27">
        <v>10</v>
      </c>
      <c r="Y772" s="26"/>
      <c r="Z772" s="26"/>
      <c r="AA772" s="40">
        <v>44722</v>
      </c>
      <c r="AB772" s="34">
        <v>44858</v>
      </c>
      <c r="AC772" s="34">
        <v>44571</v>
      </c>
      <c r="AD772" s="25" t="s">
        <v>554</v>
      </c>
    </row>
    <row r="773" spans="1:31" ht="47.25" hidden="1" x14ac:dyDescent="0.25">
      <c r="A773" t="s">
        <v>2697</v>
      </c>
      <c r="B773" t="s">
        <v>2128</v>
      </c>
      <c r="C773" s="17">
        <f>+SUBTOTAL(3,$F$8:F773)</f>
        <v>45</v>
      </c>
      <c r="D773" s="24" t="s">
        <v>174</v>
      </c>
      <c r="E773" s="25" t="s">
        <v>181</v>
      </c>
      <c r="F773" s="52" t="s">
        <v>868</v>
      </c>
      <c r="G773" s="23" t="s">
        <v>353</v>
      </c>
      <c r="H773" s="19" t="str">
        <f t="shared" si="43"/>
        <v xml:space="preserve">"SHUXRAT BAXRIEV QURILISH SERVIS"МЧЖ Курилиш моллари ишлаб чикаришни ташкил этиш </v>
      </c>
      <c r="I773" s="23"/>
      <c r="J773" s="25" t="s">
        <v>20</v>
      </c>
      <c r="K773" s="25" t="s">
        <v>527</v>
      </c>
      <c r="L773" s="18"/>
      <c r="M773" s="18"/>
      <c r="N773" s="20"/>
      <c r="O773" s="20"/>
      <c r="P773" s="20"/>
      <c r="Q773" s="20"/>
      <c r="R773" s="21">
        <f t="shared" si="44"/>
        <v>1850</v>
      </c>
      <c r="S773" s="27">
        <v>1000</v>
      </c>
      <c r="T773" s="27">
        <v>850</v>
      </c>
      <c r="U773" s="27">
        <v>0</v>
      </c>
      <c r="V773" s="27">
        <v>0</v>
      </c>
      <c r="W773" s="22">
        <f t="shared" si="45"/>
        <v>3</v>
      </c>
      <c r="X773" s="27">
        <v>3</v>
      </c>
      <c r="Y773" s="26"/>
      <c r="Z773" s="26"/>
      <c r="AA773" s="40">
        <v>44785</v>
      </c>
      <c r="AB773" s="34"/>
      <c r="AC773" s="34"/>
      <c r="AD773" s="25" t="s">
        <v>89</v>
      </c>
    </row>
    <row r="774" spans="1:31" ht="47.25" hidden="1" x14ac:dyDescent="0.25">
      <c r="A774" t="s">
        <v>2698</v>
      </c>
      <c r="B774" t="s">
        <v>2128</v>
      </c>
      <c r="C774" s="17">
        <f>+SUBTOTAL(3,$F$8:F774)</f>
        <v>45</v>
      </c>
      <c r="D774" s="24" t="s">
        <v>174</v>
      </c>
      <c r="E774" s="25" t="s">
        <v>181</v>
      </c>
      <c r="F774" s="52" t="s">
        <v>1516</v>
      </c>
      <c r="G774" s="23" t="s">
        <v>1517</v>
      </c>
      <c r="H774" s="19" t="str">
        <f t="shared" si="43"/>
        <v>"NAVOBOD NASLLI PARRANDA" ФХ Паррандачиликни ривожлантириш (кенгайтириш)</v>
      </c>
      <c r="I774" s="23"/>
      <c r="J774" s="25" t="s">
        <v>23</v>
      </c>
      <c r="K774" s="25" t="s">
        <v>83</v>
      </c>
      <c r="L774" s="18"/>
      <c r="M774" s="18"/>
      <c r="N774" s="20"/>
      <c r="O774" s="20"/>
      <c r="P774" s="20"/>
      <c r="Q774" s="20"/>
      <c r="R774" s="21">
        <f t="shared" si="44"/>
        <v>10000</v>
      </c>
      <c r="S774" s="27">
        <v>10000</v>
      </c>
      <c r="T774" s="27">
        <v>0</v>
      </c>
      <c r="U774" s="27">
        <v>0</v>
      </c>
      <c r="V774" s="27">
        <v>0</v>
      </c>
      <c r="W774" s="22">
        <f t="shared" si="45"/>
        <v>18</v>
      </c>
      <c r="X774" s="27">
        <v>18</v>
      </c>
      <c r="Y774" s="26"/>
      <c r="Z774" s="26"/>
      <c r="AA774" s="40">
        <v>44833</v>
      </c>
      <c r="AB774" s="34"/>
      <c r="AC774" s="34"/>
      <c r="AD774" s="25" t="s">
        <v>8</v>
      </c>
    </row>
    <row r="775" spans="1:31" ht="31.5" hidden="1" x14ac:dyDescent="0.25">
      <c r="A775" t="s">
        <v>2699</v>
      </c>
      <c r="B775" t="s">
        <v>2128</v>
      </c>
      <c r="C775" s="17">
        <f>+SUBTOTAL(3,$F$8:F775)</f>
        <v>45</v>
      </c>
      <c r="D775" s="24" t="s">
        <v>174</v>
      </c>
      <c r="E775" s="25" t="s">
        <v>181</v>
      </c>
      <c r="F775" s="52" t="s">
        <v>1518</v>
      </c>
      <c r="G775" s="23" t="s">
        <v>1519</v>
      </c>
      <c r="H775" s="19" t="str">
        <f t="shared" si="43"/>
        <v>"KARIMOV FARRUX STROY SAM" ХК Бетон ва мебель ишлаб чиқариш</v>
      </c>
      <c r="I775" s="23"/>
      <c r="J775" s="25" t="s">
        <v>20</v>
      </c>
      <c r="K775" s="25" t="s">
        <v>1386</v>
      </c>
      <c r="L775" s="18"/>
      <c r="M775" s="18"/>
      <c r="N775" s="20"/>
      <c r="O775" s="20"/>
      <c r="P775" s="20"/>
      <c r="Q775" s="20"/>
      <c r="R775" s="21">
        <f t="shared" si="44"/>
        <v>5000</v>
      </c>
      <c r="S775" s="27">
        <v>3000</v>
      </c>
      <c r="T775" s="27">
        <v>2000</v>
      </c>
      <c r="U775" s="27">
        <v>0</v>
      </c>
      <c r="V775" s="27">
        <v>0</v>
      </c>
      <c r="W775" s="22">
        <f t="shared" si="45"/>
        <v>10</v>
      </c>
      <c r="X775" s="27">
        <v>10</v>
      </c>
      <c r="Y775" s="26"/>
      <c r="Z775" s="26"/>
      <c r="AA775" s="40">
        <v>44833</v>
      </c>
      <c r="AB775" s="34"/>
      <c r="AC775" s="34"/>
      <c r="AD775" s="25" t="s">
        <v>93</v>
      </c>
    </row>
    <row r="776" spans="1:31" ht="31.5" hidden="1" x14ac:dyDescent="0.25">
      <c r="A776" t="s">
        <v>2700</v>
      </c>
      <c r="B776" t="s">
        <v>2128</v>
      </c>
      <c r="C776" s="17">
        <f>+SUBTOTAL(3,$F$8:F776)</f>
        <v>45</v>
      </c>
      <c r="D776" s="24" t="s">
        <v>174</v>
      </c>
      <c r="E776" s="25" t="s">
        <v>181</v>
      </c>
      <c r="F776" s="52" t="s">
        <v>1520</v>
      </c>
      <c r="G776" s="23" t="s">
        <v>42</v>
      </c>
      <c r="H776" s="19" t="str">
        <f t="shared" ref="H776:H839" si="46">+CONCATENATE(F776," ",G776)</f>
        <v>"SHARIF CHORVA NASL" ФХ Чорвачиликни ривожлантириш</v>
      </c>
      <c r="I776" s="23"/>
      <c r="J776" s="25" t="s">
        <v>23</v>
      </c>
      <c r="K776" s="25" t="s">
        <v>42</v>
      </c>
      <c r="L776" s="18"/>
      <c r="M776" s="18"/>
      <c r="N776" s="20"/>
      <c r="O776" s="20"/>
      <c r="P776" s="20"/>
      <c r="Q776" s="20"/>
      <c r="R776" s="21">
        <f t="shared" si="44"/>
        <v>1000</v>
      </c>
      <c r="S776" s="27">
        <v>1000</v>
      </c>
      <c r="T776" s="27">
        <v>0</v>
      </c>
      <c r="U776" s="27">
        <v>0</v>
      </c>
      <c r="V776" s="27">
        <v>0</v>
      </c>
      <c r="W776" s="22">
        <f t="shared" si="45"/>
        <v>5</v>
      </c>
      <c r="X776" s="27">
        <v>5</v>
      </c>
      <c r="Y776" s="26"/>
      <c r="Z776" s="26"/>
      <c r="AA776" s="40">
        <v>44833</v>
      </c>
      <c r="AB776" s="34"/>
      <c r="AC776" s="34"/>
      <c r="AD776" s="25" t="s">
        <v>8</v>
      </c>
    </row>
    <row r="777" spans="1:31" ht="31.5" hidden="1" x14ac:dyDescent="0.25">
      <c r="A777" t="s">
        <v>2701</v>
      </c>
      <c r="B777" t="s">
        <v>2128</v>
      </c>
      <c r="C777" s="17">
        <f>+SUBTOTAL(3,$F$8:F777)</f>
        <v>45</v>
      </c>
      <c r="D777" s="24" t="s">
        <v>174</v>
      </c>
      <c r="E777" s="25" t="s">
        <v>181</v>
      </c>
      <c r="F777" s="52" t="s">
        <v>1521</v>
      </c>
      <c r="G777" s="23" t="s">
        <v>76</v>
      </c>
      <c r="H777" s="19" t="str">
        <f t="shared" si="46"/>
        <v>"Shaxzoda baraka fayz" МЧЖ Паррандачилик хўжалигини ташкил этиш</v>
      </c>
      <c r="I777" s="23"/>
      <c r="J777" s="25" t="s">
        <v>23</v>
      </c>
      <c r="K777" s="25" t="s">
        <v>83</v>
      </c>
      <c r="L777" s="18"/>
      <c r="M777" s="18"/>
      <c r="N777" s="20"/>
      <c r="O777" s="20"/>
      <c r="P777" s="20"/>
      <c r="Q777" s="20"/>
      <c r="R777" s="21">
        <f t="shared" si="44"/>
        <v>3500</v>
      </c>
      <c r="S777" s="27">
        <v>2000</v>
      </c>
      <c r="T777" s="27">
        <v>1500</v>
      </c>
      <c r="U777" s="27">
        <v>0</v>
      </c>
      <c r="V777" s="27">
        <v>0</v>
      </c>
      <c r="W777" s="22">
        <f t="shared" si="45"/>
        <v>8</v>
      </c>
      <c r="X777" s="27">
        <v>8</v>
      </c>
      <c r="Y777" s="26"/>
      <c r="Z777" s="26"/>
      <c r="AA777" s="40">
        <v>44833</v>
      </c>
      <c r="AB777" s="34"/>
      <c r="AC777" s="34"/>
      <c r="AD777" s="25" t="s">
        <v>26</v>
      </c>
    </row>
    <row r="778" spans="1:31" ht="31.5" hidden="1" x14ac:dyDescent="0.25">
      <c r="A778" t="s">
        <v>2702</v>
      </c>
      <c r="B778" t="s">
        <v>2128</v>
      </c>
      <c r="C778" s="17">
        <f>+SUBTOTAL(3,$F$8:F778)</f>
        <v>45</v>
      </c>
      <c r="D778" s="24" t="s">
        <v>174</v>
      </c>
      <c r="E778" s="25" t="s">
        <v>181</v>
      </c>
      <c r="F778" s="52" t="s">
        <v>1053</v>
      </c>
      <c r="G778" s="23" t="s">
        <v>482</v>
      </c>
      <c r="H778" s="19" t="str">
        <f t="shared" si="46"/>
        <v>"A’ZAM AZAMAT AGRO"ФХ Логистика хизматини кенгайтириш</v>
      </c>
      <c r="I778" s="23"/>
      <c r="J778" s="25" t="s">
        <v>24</v>
      </c>
      <c r="K778" s="25" t="s">
        <v>530</v>
      </c>
      <c r="L778" s="18"/>
      <c r="M778" s="18"/>
      <c r="N778" s="20"/>
      <c r="O778" s="20"/>
      <c r="P778" s="20"/>
      <c r="Q778" s="20"/>
      <c r="R778" s="21">
        <f t="shared" si="44"/>
        <v>10462.35</v>
      </c>
      <c r="S778" s="27">
        <v>6500</v>
      </c>
      <c r="T778" s="27">
        <v>0</v>
      </c>
      <c r="U778" s="27">
        <v>350</v>
      </c>
      <c r="V778" s="27">
        <v>0</v>
      </c>
      <c r="W778" s="22">
        <f t="shared" si="45"/>
        <v>6</v>
      </c>
      <c r="X778" s="27">
        <v>6</v>
      </c>
      <c r="Y778" s="26"/>
      <c r="Z778" s="26"/>
      <c r="AA778" s="40">
        <v>44706</v>
      </c>
      <c r="AB778" s="34"/>
      <c r="AC778" s="34"/>
      <c r="AD778" s="25" t="s">
        <v>91</v>
      </c>
    </row>
    <row r="779" spans="1:31" ht="31.5" hidden="1" x14ac:dyDescent="0.25">
      <c r="A779" t="s">
        <v>2703</v>
      </c>
      <c r="B779" t="s">
        <v>2128</v>
      </c>
      <c r="C779" s="17">
        <f>+SUBTOTAL(3,$F$8:F779)</f>
        <v>45</v>
      </c>
      <c r="D779" s="24" t="s">
        <v>174</v>
      </c>
      <c r="E779" s="25" t="s">
        <v>181</v>
      </c>
      <c r="F779" s="52" t="s">
        <v>960</v>
      </c>
      <c r="G779" s="23" t="s">
        <v>38</v>
      </c>
      <c r="H779" s="19" t="str">
        <f t="shared" si="46"/>
        <v>"ENDO VASKULYAR UFF"МЧЖ Замонавий иссиқхона ташкил этиш</v>
      </c>
      <c r="I779" s="23"/>
      <c r="J779" s="25" t="s">
        <v>23</v>
      </c>
      <c r="K779" s="25" t="s">
        <v>38</v>
      </c>
      <c r="L779" s="18"/>
      <c r="M779" s="18"/>
      <c r="N779" s="20"/>
      <c r="O779" s="20"/>
      <c r="P779" s="20"/>
      <c r="Q779" s="20"/>
      <c r="R779" s="21">
        <f t="shared" si="44"/>
        <v>1500</v>
      </c>
      <c r="S779" s="27">
        <v>1500</v>
      </c>
      <c r="T779" s="27">
        <v>0</v>
      </c>
      <c r="U779" s="27">
        <v>0</v>
      </c>
      <c r="V779" s="27">
        <v>0</v>
      </c>
      <c r="W779" s="22">
        <f t="shared" si="45"/>
        <v>5</v>
      </c>
      <c r="X779" s="27">
        <v>5</v>
      </c>
      <c r="Y779" s="26"/>
      <c r="Z779" s="26"/>
      <c r="AA779" s="40">
        <v>44749</v>
      </c>
      <c r="AB779" s="34"/>
      <c r="AC779" s="34"/>
      <c r="AD779" s="25" t="s">
        <v>8</v>
      </c>
    </row>
    <row r="780" spans="1:31" ht="31.5" hidden="1" x14ac:dyDescent="0.25">
      <c r="A780" t="s">
        <v>2704</v>
      </c>
      <c r="B780" t="s">
        <v>2128</v>
      </c>
      <c r="C780" s="17">
        <f>+SUBTOTAL(3,$F$8:F780)</f>
        <v>45</v>
      </c>
      <c r="D780" s="24" t="s">
        <v>174</v>
      </c>
      <c r="E780" s="25" t="s">
        <v>181</v>
      </c>
      <c r="F780" s="52" t="s">
        <v>1057</v>
      </c>
      <c r="G780" s="23" t="s">
        <v>486</v>
      </c>
      <c r="H780" s="19" t="str">
        <f t="shared" si="46"/>
        <v>"ISTIQLOL SHU’LASI"ФX Шифер ишлаб чиқариш фаолиятини ташкил эитш.</v>
      </c>
      <c r="I780" s="23"/>
      <c r="J780" s="25" t="s">
        <v>20</v>
      </c>
      <c r="K780" s="25" t="s">
        <v>527</v>
      </c>
      <c r="L780" s="18"/>
      <c r="M780" s="18"/>
      <c r="N780" s="20"/>
      <c r="O780" s="20"/>
      <c r="P780" s="20"/>
      <c r="Q780" s="20"/>
      <c r="R780" s="21">
        <f t="shared" si="44"/>
        <v>33279.688999999998</v>
      </c>
      <c r="S780" s="27">
        <v>12800</v>
      </c>
      <c r="T780" s="27">
        <v>0</v>
      </c>
      <c r="U780" s="27">
        <v>1809</v>
      </c>
      <c r="V780" s="27">
        <v>0</v>
      </c>
      <c r="W780" s="22">
        <f t="shared" si="45"/>
        <v>80</v>
      </c>
      <c r="X780" s="27">
        <v>80</v>
      </c>
      <c r="Y780" s="26"/>
      <c r="Z780" s="26"/>
      <c r="AA780" s="40">
        <v>44739</v>
      </c>
      <c r="AB780" s="34"/>
      <c r="AC780" s="34"/>
      <c r="AD780" s="25" t="s">
        <v>7</v>
      </c>
    </row>
    <row r="781" spans="1:31" ht="31.5" hidden="1" x14ac:dyDescent="0.25">
      <c r="A781" t="s">
        <v>2705</v>
      </c>
      <c r="B781" t="s">
        <v>2128</v>
      </c>
      <c r="C781" s="17">
        <f>+SUBTOTAL(3,$F$8:F781)</f>
        <v>45</v>
      </c>
      <c r="D781" s="24" t="s">
        <v>174</v>
      </c>
      <c r="E781" s="25" t="s">
        <v>181</v>
      </c>
      <c r="F781" s="52" t="s">
        <v>1056</v>
      </c>
      <c r="G781" s="23" t="s">
        <v>485</v>
      </c>
      <c r="H781" s="19" t="str">
        <f t="shared" si="46"/>
        <v>"REGISTON METALL BARAKA"МЧЖ Профнастил ишлаб чиқариш</v>
      </c>
      <c r="I781" s="23"/>
      <c r="J781" s="25" t="s">
        <v>20</v>
      </c>
      <c r="K781" s="25" t="s">
        <v>527</v>
      </c>
      <c r="L781" s="18"/>
      <c r="M781" s="18"/>
      <c r="N781" s="20"/>
      <c r="O781" s="20"/>
      <c r="P781" s="20"/>
      <c r="Q781" s="20"/>
      <c r="R781" s="21">
        <f t="shared" si="44"/>
        <v>11000</v>
      </c>
      <c r="S781" s="27">
        <v>11000</v>
      </c>
      <c r="T781" s="27">
        <v>0</v>
      </c>
      <c r="U781" s="27">
        <v>0</v>
      </c>
      <c r="V781" s="27">
        <v>0</v>
      </c>
      <c r="W781" s="22">
        <f t="shared" si="45"/>
        <v>15</v>
      </c>
      <c r="X781" s="27">
        <v>15</v>
      </c>
      <c r="Y781" s="26"/>
      <c r="Z781" s="26"/>
      <c r="AA781" s="40">
        <v>44699</v>
      </c>
      <c r="AB781" s="34"/>
      <c r="AC781" s="34"/>
      <c r="AD781" s="25" t="s">
        <v>90</v>
      </c>
    </row>
    <row r="782" spans="1:31" ht="47.25" hidden="1" x14ac:dyDescent="0.25">
      <c r="A782" t="s">
        <v>2706</v>
      </c>
      <c r="B782" t="s">
        <v>2128</v>
      </c>
      <c r="C782" s="17">
        <f>+SUBTOTAL(3,$F$8:F782)</f>
        <v>45</v>
      </c>
      <c r="D782" s="24" t="s">
        <v>174</v>
      </c>
      <c r="E782" s="25" t="s">
        <v>181</v>
      </c>
      <c r="F782" s="52" t="s">
        <v>1039</v>
      </c>
      <c r="G782" s="23" t="s">
        <v>623</v>
      </c>
      <c r="H782" s="19" t="str">
        <f t="shared" si="46"/>
        <v>"ZARAFSHON SANOAT QURILISH MATERIALLARI"OK Шебен, шлака блок ҳамда темирбетон маҳсулотлари ишлаб чиқариш</v>
      </c>
      <c r="I782" s="23"/>
      <c r="J782" s="25" t="s">
        <v>20</v>
      </c>
      <c r="K782" s="25" t="s">
        <v>527</v>
      </c>
      <c r="L782" s="18"/>
      <c r="M782" s="18"/>
      <c r="N782" s="20"/>
      <c r="O782" s="20"/>
      <c r="P782" s="20"/>
      <c r="Q782" s="20"/>
      <c r="R782" s="21">
        <f t="shared" si="44"/>
        <v>11000</v>
      </c>
      <c r="S782" s="27">
        <v>6000</v>
      </c>
      <c r="T782" s="27">
        <v>5000</v>
      </c>
      <c r="U782" s="27">
        <v>0</v>
      </c>
      <c r="V782" s="27">
        <v>0</v>
      </c>
      <c r="W782" s="22">
        <f t="shared" si="45"/>
        <v>5</v>
      </c>
      <c r="X782" s="27">
        <v>5</v>
      </c>
      <c r="Y782" s="26"/>
      <c r="Z782" s="26"/>
      <c r="AA782" s="40">
        <v>44834</v>
      </c>
      <c r="AB782" s="34">
        <v>44834</v>
      </c>
      <c r="AC782" s="34" t="s">
        <v>3405</v>
      </c>
      <c r="AD782" s="25" t="s">
        <v>555</v>
      </c>
    </row>
    <row r="783" spans="1:31" ht="31.5" hidden="1" x14ac:dyDescent="0.25">
      <c r="A783" t="s">
        <v>2707</v>
      </c>
      <c r="B783" t="s">
        <v>2128</v>
      </c>
      <c r="C783" s="17">
        <f>+SUBTOTAL(3,$F$8:F783)</f>
        <v>45</v>
      </c>
      <c r="D783" s="24" t="s">
        <v>174</v>
      </c>
      <c r="E783" s="25" t="s">
        <v>181</v>
      </c>
      <c r="F783" s="52" t="s">
        <v>1170</v>
      </c>
      <c r="G783" s="23" t="s">
        <v>43</v>
      </c>
      <c r="H783" s="19" t="str">
        <f t="shared" si="46"/>
        <v>"ZAFAR SIFAT MEBEL" оилавий корхонаси Мебел ишлаб чиқаришни ташкил этиш</v>
      </c>
      <c r="I783" s="23"/>
      <c r="J783" s="25" t="s">
        <v>20</v>
      </c>
      <c r="K783" s="25" t="s">
        <v>1386</v>
      </c>
      <c r="L783" s="18"/>
      <c r="M783" s="18"/>
      <c r="N783" s="20"/>
      <c r="O783" s="20"/>
      <c r="P783" s="20"/>
      <c r="Q783" s="20"/>
      <c r="R783" s="21">
        <f t="shared" si="44"/>
        <v>13000</v>
      </c>
      <c r="S783" s="27">
        <v>13000</v>
      </c>
      <c r="T783" s="27">
        <v>0</v>
      </c>
      <c r="U783" s="27">
        <v>0</v>
      </c>
      <c r="V783" s="27">
        <v>0</v>
      </c>
      <c r="W783" s="22">
        <f t="shared" si="45"/>
        <v>30</v>
      </c>
      <c r="X783" s="27">
        <v>30</v>
      </c>
      <c r="Y783" s="26"/>
      <c r="Z783" s="26"/>
      <c r="AA783" s="40">
        <v>44673</v>
      </c>
      <c r="AB783" s="34"/>
      <c r="AC783" s="34"/>
      <c r="AD783" s="25" t="s">
        <v>8</v>
      </c>
    </row>
    <row r="784" spans="1:31" ht="31.5" hidden="1" x14ac:dyDescent="0.25">
      <c r="A784" t="s">
        <v>2708</v>
      </c>
      <c r="B784" t="s">
        <v>2128</v>
      </c>
      <c r="C784" s="17">
        <f>+SUBTOTAL(3,$F$8:F784)</f>
        <v>45</v>
      </c>
      <c r="D784" s="24" t="s">
        <v>174</v>
      </c>
      <c r="E784" s="25" t="s">
        <v>181</v>
      </c>
      <c r="F784" s="52" t="s">
        <v>640</v>
      </c>
      <c r="G784" s="23" t="s">
        <v>79</v>
      </c>
      <c r="H784" s="19" t="str">
        <f t="shared" si="46"/>
        <v xml:space="preserve"> "Oq Amur Baliqlari"МЧЖ Балиқчиликни ривожлантириш</v>
      </c>
      <c r="I784" s="23"/>
      <c r="J784" s="25" t="s">
        <v>23</v>
      </c>
      <c r="K784" s="25" t="s">
        <v>79</v>
      </c>
      <c r="L784" s="18"/>
      <c r="M784" s="18"/>
      <c r="N784" s="20"/>
      <c r="O784" s="20"/>
      <c r="P784" s="20"/>
      <c r="Q784" s="20"/>
      <c r="R784" s="21">
        <f t="shared" si="44"/>
        <v>51000</v>
      </c>
      <c r="S784" s="27">
        <v>51000</v>
      </c>
      <c r="T784" s="27">
        <v>0</v>
      </c>
      <c r="U784" s="27">
        <v>0</v>
      </c>
      <c r="V784" s="27">
        <v>0</v>
      </c>
      <c r="W784" s="22">
        <f t="shared" si="45"/>
        <v>103</v>
      </c>
      <c r="X784" s="27">
        <v>38</v>
      </c>
      <c r="Y784" s="26">
        <v>50</v>
      </c>
      <c r="Z784" s="26">
        <v>15</v>
      </c>
      <c r="AA784" s="40">
        <v>44895</v>
      </c>
      <c r="AB784" s="34"/>
      <c r="AC784" s="34"/>
      <c r="AD784" s="25" t="s">
        <v>8</v>
      </c>
    </row>
    <row r="785" spans="1:30" ht="31.5" hidden="1" x14ac:dyDescent="0.25">
      <c r="A785" t="s">
        <v>2709</v>
      </c>
      <c r="B785" t="s">
        <v>2128</v>
      </c>
      <c r="C785" s="17">
        <f>+SUBTOTAL(3,$F$8:F785)</f>
        <v>45</v>
      </c>
      <c r="D785" s="24" t="s">
        <v>174</v>
      </c>
      <c r="E785" s="25" t="s">
        <v>181</v>
      </c>
      <c r="F785" s="52" t="s">
        <v>853</v>
      </c>
      <c r="G785" s="23" t="s">
        <v>347</v>
      </c>
      <c r="H785" s="19" t="str">
        <f t="shared" si="46"/>
        <v>"Ametist biznes savdo"хусусий корхона Ишлаб чикариш фаолиятини кенгайтириш</v>
      </c>
      <c r="I785" s="23"/>
      <c r="J785" s="25" t="s">
        <v>20</v>
      </c>
      <c r="K785" s="25" t="s">
        <v>532</v>
      </c>
      <c r="L785" s="18"/>
      <c r="M785" s="18"/>
      <c r="N785" s="20"/>
      <c r="O785" s="20"/>
      <c r="P785" s="20"/>
      <c r="Q785" s="20"/>
      <c r="R785" s="21">
        <f t="shared" ref="R785:R848" si="47">+S785+T785+U785*11.321+V785*11.321</f>
        <v>1500</v>
      </c>
      <c r="S785" s="27">
        <v>500</v>
      </c>
      <c r="T785" s="27">
        <v>1000</v>
      </c>
      <c r="U785" s="27">
        <v>0</v>
      </c>
      <c r="V785" s="27">
        <v>0</v>
      </c>
      <c r="W785" s="22">
        <f t="shared" si="45"/>
        <v>8</v>
      </c>
      <c r="X785" s="27">
        <v>7</v>
      </c>
      <c r="Y785" s="26"/>
      <c r="Z785" s="26">
        <v>1</v>
      </c>
      <c r="AA785" s="40">
        <v>44834</v>
      </c>
      <c r="AB785" s="34"/>
      <c r="AC785" s="34"/>
      <c r="AD785" s="25" t="s">
        <v>26</v>
      </c>
    </row>
    <row r="786" spans="1:30" ht="47.25" hidden="1" x14ac:dyDescent="0.25">
      <c r="A786" t="s">
        <v>2710</v>
      </c>
      <c r="B786" t="s">
        <v>2128</v>
      </c>
      <c r="C786" s="17">
        <f>+SUBTOTAL(3,$F$8:F786)</f>
        <v>45</v>
      </c>
      <c r="D786" s="24" t="s">
        <v>174</v>
      </c>
      <c r="E786" s="25" t="s">
        <v>181</v>
      </c>
      <c r="F786" s="52" t="s">
        <v>1002</v>
      </c>
      <c r="G786" s="23" t="s">
        <v>338</v>
      </c>
      <c r="H786" s="19" t="str">
        <f t="shared" si="46"/>
        <v>"ASIA CARPET TEXTIL"МЧЖ Гилам ишлаб чиқариш мақсадида полипропилин ип ишлаб чиқариш</v>
      </c>
      <c r="I786" s="23"/>
      <c r="J786" s="25" t="s">
        <v>20</v>
      </c>
      <c r="K786" s="25" t="s">
        <v>552</v>
      </c>
      <c r="L786" s="18"/>
      <c r="M786" s="18"/>
      <c r="N786" s="20"/>
      <c r="O786" s="20"/>
      <c r="P786" s="20"/>
      <c r="Q786" s="20"/>
      <c r="R786" s="21">
        <f t="shared" si="47"/>
        <v>39585.987999999998</v>
      </c>
      <c r="S786" s="27">
        <v>16627</v>
      </c>
      <c r="T786" s="27">
        <v>0</v>
      </c>
      <c r="U786" s="27">
        <v>2028</v>
      </c>
      <c r="V786" s="27">
        <v>0</v>
      </c>
      <c r="W786" s="22">
        <f t="shared" si="45"/>
        <v>15</v>
      </c>
      <c r="X786" s="27">
        <v>12</v>
      </c>
      <c r="Y786" s="26">
        <v>0</v>
      </c>
      <c r="Z786" s="26">
        <v>3</v>
      </c>
      <c r="AA786" s="40">
        <v>44887</v>
      </c>
      <c r="AB786" s="34"/>
      <c r="AC786" s="34"/>
      <c r="AD786" s="25" t="s">
        <v>160</v>
      </c>
    </row>
    <row r="787" spans="1:30" ht="31.5" hidden="1" x14ac:dyDescent="0.25">
      <c r="A787" t="s">
        <v>2711</v>
      </c>
      <c r="B787" t="s">
        <v>2128</v>
      </c>
      <c r="C787" s="17">
        <f>+SUBTOTAL(3,$F$8:F787)</f>
        <v>45</v>
      </c>
      <c r="D787" s="24" t="s">
        <v>174</v>
      </c>
      <c r="E787" s="25" t="s">
        <v>181</v>
      </c>
      <c r="F787" s="52" t="s">
        <v>849</v>
      </c>
      <c r="G787" s="23" t="s">
        <v>110</v>
      </c>
      <c r="H787" s="19" t="str">
        <f t="shared" si="46"/>
        <v>"AXROROV ANISJON"ФХ Узумчиликни ривожлантириш</v>
      </c>
      <c r="I787" s="23"/>
      <c r="J787" s="25" t="s">
        <v>23</v>
      </c>
      <c r="K787" s="25" t="s">
        <v>110</v>
      </c>
      <c r="L787" s="18"/>
      <c r="M787" s="18"/>
      <c r="N787" s="20"/>
      <c r="O787" s="20"/>
      <c r="P787" s="20"/>
      <c r="Q787" s="20"/>
      <c r="R787" s="21">
        <f t="shared" si="47"/>
        <v>480</v>
      </c>
      <c r="S787" s="27">
        <v>480</v>
      </c>
      <c r="T787" s="27">
        <v>0</v>
      </c>
      <c r="U787" s="27">
        <v>0</v>
      </c>
      <c r="V787" s="27">
        <v>0</v>
      </c>
      <c r="W787" s="22">
        <f t="shared" si="45"/>
        <v>10</v>
      </c>
      <c r="X787" s="27">
        <v>2</v>
      </c>
      <c r="Y787" s="26">
        <v>7</v>
      </c>
      <c r="Z787" s="26">
        <v>1</v>
      </c>
      <c r="AA787" s="40">
        <v>44700</v>
      </c>
      <c r="AB787" s="34"/>
      <c r="AC787" s="34"/>
      <c r="AD787" s="25" t="s">
        <v>8</v>
      </c>
    </row>
    <row r="788" spans="1:30" ht="31.5" hidden="1" x14ac:dyDescent="0.25">
      <c r="A788" t="s">
        <v>2712</v>
      </c>
      <c r="B788" t="s">
        <v>2128</v>
      </c>
      <c r="C788" s="17">
        <f>+SUBTOTAL(3,$F$8:F788)</f>
        <v>45</v>
      </c>
      <c r="D788" s="24" t="s">
        <v>174</v>
      </c>
      <c r="E788" s="25" t="s">
        <v>181</v>
      </c>
      <c r="F788" s="52" t="s">
        <v>854</v>
      </c>
      <c r="G788" s="23" t="s">
        <v>110</v>
      </c>
      <c r="H788" s="19" t="str">
        <f t="shared" si="46"/>
        <v>"BOG'I AZIZJON OBIDOV"ФХ Узумчиликни ривожлантириш</v>
      </c>
      <c r="I788" s="23"/>
      <c r="J788" s="25" t="s">
        <v>23</v>
      </c>
      <c r="K788" s="25" t="s">
        <v>110</v>
      </c>
      <c r="L788" s="18"/>
      <c r="M788" s="18"/>
      <c r="N788" s="20"/>
      <c r="O788" s="20"/>
      <c r="P788" s="20"/>
      <c r="Q788" s="20"/>
      <c r="R788" s="21">
        <f t="shared" si="47"/>
        <v>450</v>
      </c>
      <c r="S788" s="27">
        <v>450</v>
      </c>
      <c r="T788" s="27">
        <v>0</v>
      </c>
      <c r="U788" s="27">
        <v>0</v>
      </c>
      <c r="V788" s="27">
        <v>0</v>
      </c>
      <c r="W788" s="22">
        <f t="shared" si="45"/>
        <v>8</v>
      </c>
      <c r="X788" s="27">
        <v>2</v>
      </c>
      <c r="Y788" s="58">
        <v>6</v>
      </c>
      <c r="Z788" s="26"/>
      <c r="AA788" s="40">
        <v>44700</v>
      </c>
      <c r="AB788" s="34"/>
      <c r="AC788" s="34"/>
      <c r="AD788" s="25" t="s">
        <v>8</v>
      </c>
    </row>
    <row r="789" spans="1:30" ht="31.5" hidden="1" x14ac:dyDescent="0.25">
      <c r="A789" t="s">
        <v>2713</v>
      </c>
      <c r="B789" t="s">
        <v>2128</v>
      </c>
      <c r="C789" s="17">
        <f>+SUBTOTAL(3,$F$8:F789)</f>
        <v>45</v>
      </c>
      <c r="D789" s="24" t="s">
        <v>174</v>
      </c>
      <c r="E789" s="25" t="s">
        <v>181</v>
      </c>
      <c r="F789" s="52" t="s">
        <v>851</v>
      </c>
      <c r="G789" s="23" t="s">
        <v>344</v>
      </c>
      <c r="H789" s="19" t="str">
        <f t="shared" si="46"/>
        <v xml:space="preserve">"Chashma Invest"МЧЖ Шебен ишлаб чиқариш фаолиятини ташкил қилиш </v>
      </c>
      <c r="I789" s="23"/>
      <c r="J789" s="25" t="s">
        <v>20</v>
      </c>
      <c r="K789" s="25" t="s">
        <v>527</v>
      </c>
      <c r="L789" s="18"/>
      <c r="M789" s="18"/>
      <c r="N789" s="20"/>
      <c r="O789" s="20"/>
      <c r="P789" s="20"/>
      <c r="Q789" s="20"/>
      <c r="R789" s="21">
        <f t="shared" si="47"/>
        <v>4330.25</v>
      </c>
      <c r="S789" s="27">
        <v>1500</v>
      </c>
      <c r="T789" s="27">
        <v>0</v>
      </c>
      <c r="U789" s="27">
        <v>250</v>
      </c>
      <c r="V789" s="27">
        <v>0</v>
      </c>
      <c r="W789" s="22">
        <f t="shared" si="45"/>
        <v>8</v>
      </c>
      <c r="X789" s="27">
        <v>2</v>
      </c>
      <c r="Y789" s="26">
        <v>5</v>
      </c>
      <c r="Z789" s="26">
        <v>1</v>
      </c>
      <c r="AA789" s="40">
        <v>44818</v>
      </c>
      <c r="AB789" s="34"/>
      <c r="AC789" s="34"/>
      <c r="AD789" s="25" t="s">
        <v>28</v>
      </c>
    </row>
    <row r="790" spans="1:30" ht="31.5" hidden="1" x14ac:dyDescent="0.25">
      <c r="A790" t="s">
        <v>2714</v>
      </c>
      <c r="B790" t="s">
        <v>2128</v>
      </c>
      <c r="C790" s="17">
        <f>+SUBTOTAL(3,$F$8:F790)</f>
        <v>45</v>
      </c>
      <c r="D790" s="24" t="s">
        <v>174</v>
      </c>
      <c r="E790" s="25" t="s">
        <v>181</v>
      </c>
      <c r="F790" s="52" t="s">
        <v>856</v>
      </c>
      <c r="G790" s="23" t="s">
        <v>110</v>
      </c>
      <c r="H790" s="19" t="str">
        <f t="shared" si="46"/>
        <v>"DAVRONOV HASAN AGRO SAX"ФХ Узумчиликни ривожлантириш</v>
      </c>
      <c r="I790" s="23"/>
      <c r="J790" s="25" t="s">
        <v>23</v>
      </c>
      <c r="K790" s="25" t="s">
        <v>110</v>
      </c>
      <c r="L790" s="18"/>
      <c r="M790" s="18"/>
      <c r="N790" s="20"/>
      <c r="O790" s="20"/>
      <c r="P790" s="20"/>
      <c r="Q790" s="20"/>
      <c r="R790" s="21">
        <f t="shared" si="47"/>
        <v>234</v>
      </c>
      <c r="S790" s="27">
        <v>234</v>
      </c>
      <c r="T790" s="27">
        <v>0</v>
      </c>
      <c r="U790" s="27">
        <v>0</v>
      </c>
      <c r="V790" s="27">
        <v>0</v>
      </c>
      <c r="W790" s="22">
        <f t="shared" ref="W790:W853" si="48">+X790+Y790+Z790</f>
        <v>8</v>
      </c>
      <c r="X790" s="27">
        <v>2</v>
      </c>
      <c r="Y790" s="26">
        <v>5</v>
      </c>
      <c r="Z790" s="26">
        <v>1</v>
      </c>
      <c r="AA790" s="40">
        <v>44701</v>
      </c>
      <c r="AB790" s="34"/>
      <c r="AC790" s="34"/>
      <c r="AD790" s="25" t="s">
        <v>8</v>
      </c>
    </row>
    <row r="791" spans="1:30" ht="31.5" hidden="1" x14ac:dyDescent="0.25">
      <c r="A791" t="s">
        <v>2715</v>
      </c>
      <c r="B791" t="s">
        <v>2128</v>
      </c>
      <c r="C791" s="17">
        <f>+SUBTOTAL(3,$F$8:F791)</f>
        <v>45</v>
      </c>
      <c r="D791" s="24" t="s">
        <v>174</v>
      </c>
      <c r="E791" s="25" t="s">
        <v>181</v>
      </c>
      <c r="F791" s="52" t="s">
        <v>845</v>
      </c>
      <c r="G791" s="23" t="s">
        <v>339</v>
      </c>
      <c r="H791" s="19" t="str">
        <f t="shared" si="46"/>
        <v xml:space="preserve">"EDITION TEXTILE"МЧЖ Тикувчилик фаолиятини ташкил қилиш </v>
      </c>
      <c r="I791" s="23"/>
      <c r="J791" s="25" t="s">
        <v>20</v>
      </c>
      <c r="K791" s="25" t="s">
        <v>40</v>
      </c>
      <c r="L791" s="18"/>
      <c r="M791" s="18"/>
      <c r="N791" s="20"/>
      <c r="O791" s="20"/>
      <c r="P791" s="20"/>
      <c r="Q791" s="20"/>
      <c r="R791" s="21">
        <f t="shared" si="47"/>
        <v>2500</v>
      </c>
      <c r="S791" s="27">
        <v>1500</v>
      </c>
      <c r="T791" s="27">
        <v>1000</v>
      </c>
      <c r="U791" s="27">
        <v>0</v>
      </c>
      <c r="V791" s="27">
        <v>0</v>
      </c>
      <c r="W791" s="22">
        <f t="shared" si="48"/>
        <v>150</v>
      </c>
      <c r="X791" s="27">
        <v>100</v>
      </c>
      <c r="Y791" s="26"/>
      <c r="Z791" s="26">
        <v>50</v>
      </c>
      <c r="AA791" s="40">
        <v>44644</v>
      </c>
      <c r="AB791" s="34"/>
      <c r="AC791" s="34"/>
      <c r="AD791" s="25" t="s">
        <v>28</v>
      </c>
    </row>
    <row r="792" spans="1:30" ht="31.5" hidden="1" x14ac:dyDescent="0.25">
      <c r="A792" t="s">
        <v>2716</v>
      </c>
      <c r="B792" t="s">
        <v>2128</v>
      </c>
      <c r="C792" s="17">
        <f>+SUBTOTAL(3,$F$8:F792)</f>
        <v>45</v>
      </c>
      <c r="D792" s="24" t="s">
        <v>174</v>
      </c>
      <c r="E792" s="25" t="s">
        <v>181</v>
      </c>
      <c r="F792" s="52" t="s">
        <v>639</v>
      </c>
      <c r="G792" s="23" t="s">
        <v>334</v>
      </c>
      <c r="H792" s="19" t="str">
        <f t="shared" si="46"/>
        <v>"Feed financing team"МЧЖ Наслли паррандачиликни ривожлантириш</v>
      </c>
      <c r="I792" s="23"/>
      <c r="J792" s="25" t="s">
        <v>23</v>
      </c>
      <c r="K792" s="25" t="s">
        <v>83</v>
      </c>
      <c r="L792" s="18"/>
      <c r="M792" s="18"/>
      <c r="N792" s="20"/>
      <c r="O792" s="20"/>
      <c r="P792" s="20"/>
      <c r="Q792" s="20"/>
      <c r="R792" s="21">
        <f t="shared" si="47"/>
        <v>65400</v>
      </c>
      <c r="S792" s="27">
        <v>45400</v>
      </c>
      <c r="T792" s="27">
        <v>20000</v>
      </c>
      <c r="U792" s="27">
        <v>0</v>
      </c>
      <c r="V792" s="27">
        <v>0</v>
      </c>
      <c r="W792" s="22">
        <f t="shared" si="48"/>
        <v>40</v>
      </c>
      <c r="X792" s="27">
        <v>35</v>
      </c>
      <c r="Y792" s="26"/>
      <c r="Z792" s="26">
        <v>5</v>
      </c>
      <c r="AA792" s="40">
        <v>44669</v>
      </c>
      <c r="AB792" s="34"/>
      <c r="AC792" s="34"/>
      <c r="AD792" s="25" t="s">
        <v>160</v>
      </c>
    </row>
    <row r="793" spans="1:30" ht="31.5" hidden="1" x14ac:dyDescent="0.25">
      <c r="A793" t="s">
        <v>2717</v>
      </c>
      <c r="B793" t="s">
        <v>2128</v>
      </c>
      <c r="C793" s="17">
        <f>+SUBTOTAL(3,$F$8:F793)</f>
        <v>45</v>
      </c>
      <c r="D793" s="24" t="s">
        <v>174</v>
      </c>
      <c r="E793" s="25" t="s">
        <v>181</v>
      </c>
      <c r="F793" s="52" t="s">
        <v>855</v>
      </c>
      <c r="G793" s="23" t="s">
        <v>110</v>
      </c>
      <c r="H793" s="19" t="str">
        <f t="shared" si="46"/>
        <v>"GULOBOD SAXOVAT AGRO"ФХ Узумчиликни ривожлантириш</v>
      </c>
      <c r="I793" s="23"/>
      <c r="J793" s="25" t="s">
        <v>23</v>
      </c>
      <c r="K793" s="25" t="s">
        <v>110</v>
      </c>
      <c r="L793" s="18"/>
      <c r="M793" s="18"/>
      <c r="N793" s="20"/>
      <c r="O793" s="20"/>
      <c r="P793" s="20"/>
      <c r="Q793" s="20"/>
      <c r="R793" s="21">
        <f t="shared" si="47"/>
        <v>390</v>
      </c>
      <c r="S793" s="27">
        <v>390</v>
      </c>
      <c r="T793" s="27">
        <v>0</v>
      </c>
      <c r="U793" s="27">
        <v>0</v>
      </c>
      <c r="V793" s="27">
        <v>0</v>
      </c>
      <c r="W793" s="22">
        <f t="shared" si="48"/>
        <v>8</v>
      </c>
      <c r="X793" s="27">
        <v>2</v>
      </c>
      <c r="Y793" s="26">
        <v>5</v>
      </c>
      <c r="Z793" s="26">
        <v>1</v>
      </c>
      <c r="AA793" s="40">
        <v>44704</v>
      </c>
      <c r="AB793" s="34"/>
      <c r="AC793" s="34"/>
      <c r="AD793" s="25" t="s">
        <v>8</v>
      </c>
    </row>
    <row r="794" spans="1:30" ht="31.5" hidden="1" x14ac:dyDescent="0.25">
      <c r="A794" t="s">
        <v>2718</v>
      </c>
      <c r="B794" t="s">
        <v>2128</v>
      </c>
      <c r="C794" s="17">
        <f>+SUBTOTAL(3,$F$8:F794)</f>
        <v>45</v>
      </c>
      <c r="D794" s="24" t="s">
        <v>174</v>
      </c>
      <c r="E794" s="25" t="s">
        <v>181</v>
      </c>
      <c r="F794" s="52" t="s">
        <v>866</v>
      </c>
      <c r="G794" s="23" t="s">
        <v>110</v>
      </c>
      <c r="H794" s="19" t="str">
        <f t="shared" si="46"/>
        <v>"HABIB MARXABO UZUMZORLARI"ФХ Узумчиликни ривожлантириш</v>
      </c>
      <c r="I794" s="23"/>
      <c r="J794" s="25" t="s">
        <v>23</v>
      </c>
      <c r="K794" s="25" t="s">
        <v>110</v>
      </c>
      <c r="L794" s="18"/>
      <c r="M794" s="18"/>
      <c r="N794" s="20"/>
      <c r="O794" s="20"/>
      <c r="P794" s="20"/>
      <c r="Q794" s="20"/>
      <c r="R794" s="21">
        <f t="shared" si="47"/>
        <v>206</v>
      </c>
      <c r="S794" s="27">
        <v>206</v>
      </c>
      <c r="T794" s="27">
        <v>0</v>
      </c>
      <c r="U794" s="27">
        <v>0</v>
      </c>
      <c r="V794" s="27">
        <v>0</v>
      </c>
      <c r="W794" s="22">
        <f t="shared" si="48"/>
        <v>4</v>
      </c>
      <c r="X794" s="27">
        <v>1</v>
      </c>
      <c r="Y794" s="26">
        <v>3</v>
      </c>
      <c r="Z794" s="26"/>
      <c r="AA794" s="40">
        <v>44699</v>
      </c>
      <c r="AB794" s="34"/>
      <c r="AC794" s="34"/>
      <c r="AD794" s="25" t="s">
        <v>8</v>
      </c>
    </row>
    <row r="795" spans="1:30" ht="31.5" hidden="1" x14ac:dyDescent="0.25">
      <c r="A795" t="s">
        <v>2719</v>
      </c>
      <c r="B795" t="s">
        <v>2128</v>
      </c>
      <c r="C795" s="17">
        <f>+SUBTOTAL(3,$F$8:F795)</f>
        <v>45</v>
      </c>
      <c r="D795" s="24" t="s">
        <v>174</v>
      </c>
      <c r="E795" s="25" t="s">
        <v>181</v>
      </c>
      <c r="F795" s="52" t="s">
        <v>858</v>
      </c>
      <c r="G795" s="23" t="s">
        <v>110</v>
      </c>
      <c r="H795" s="19" t="str">
        <f t="shared" si="46"/>
        <v>"JALILOVA XURRAMOY BOG'LARI"ФХ Узумчиликни ривожлантириш</v>
      </c>
      <c r="I795" s="23"/>
      <c r="J795" s="25" t="s">
        <v>23</v>
      </c>
      <c r="K795" s="25" t="s">
        <v>110</v>
      </c>
      <c r="L795" s="18"/>
      <c r="M795" s="18"/>
      <c r="N795" s="20"/>
      <c r="O795" s="20"/>
      <c r="P795" s="20"/>
      <c r="Q795" s="20"/>
      <c r="R795" s="21">
        <f t="shared" si="47"/>
        <v>300</v>
      </c>
      <c r="S795" s="27">
        <v>300</v>
      </c>
      <c r="T795" s="27">
        <v>0</v>
      </c>
      <c r="U795" s="27">
        <v>0</v>
      </c>
      <c r="V795" s="27">
        <v>0</v>
      </c>
      <c r="W795" s="22">
        <f t="shared" si="48"/>
        <v>6</v>
      </c>
      <c r="X795" s="27">
        <v>2</v>
      </c>
      <c r="Y795" s="26">
        <v>3</v>
      </c>
      <c r="Z795" s="26">
        <v>1</v>
      </c>
      <c r="AA795" s="40">
        <v>44701</v>
      </c>
      <c r="AB795" s="34"/>
      <c r="AC795" s="34"/>
      <c r="AD795" s="25" t="s">
        <v>8</v>
      </c>
    </row>
    <row r="796" spans="1:30" ht="31.5" hidden="1" x14ac:dyDescent="0.25">
      <c r="A796" t="s">
        <v>2720</v>
      </c>
      <c r="B796" t="s">
        <v>2128</v>
      </c>
      <c r="C796" s="17">
        <f>+SUBTOTAL(3,$F$8:F796)</f>
        <v>45</v>
      </c>
      <c r="D796" s="24" t="s">
        <v>174</v>
      </c>
      <c r="E796" s="25" t="s">
        <v>181</v>
      </c>
      <c r="F796" s="52" t="s">
        <v>846</v>
      </c>
      <c r="G796" s="23" t="s">
        <v>341</v>
      </c>
      <c r="H796" s="19" t="str">
        <f t="shared" si="46"/>
        <v>"JASUR JAVOXIR SAVDO"МЧЖ Мебел, ванна, МДФ эшик-ромлар ишлаб чиқариш</v>
      </c>
      <c r="I796" s="23"/>
      <c r="J796" s="25" t="s">
        <v>20</v>
      </c>
      <c r="K796" s="25" t="s">
        <v>1386</v>
      </c>
      <c r="L796" s="18"/>
      <c r="M796" s="18"/>
      <c r="N796" s="20"/>
      <c r="O796" s="20"/>
      <c r="P796" s="20"/>
      <c r="Q796" s="20"/>
      <c r="R796" s="21">
        <f t="shared" si="47"/>
        <v>1272</v>
      </c>
      <c r="S796" s="27">
        <v>1272</v>
      </c>
      <c r="T796" s="27">
        <v>0</v>
      </c>
      <c r="U796" s="27">
        <v>0</v>
      </c>
      <c r="V796" s="27">
        <v>0</v>
      </c>
      <c r="W796" s="22">
        <f t="shared" si="48"/>
        <v>12</v>
      </c>
      <c r="X796" s="27">
        <v>10</v>
      </c>
      <c r="Y796" s="26"/>
      <c r="Z796" s="26">
        <v>2</v>
      </c>
      <c r="AA796" s="40">
        <v>44834</v>
      </c>
      <c r="AB796" s="34"/>
      <c r="AC796" s="34"/>
      <c r="AD796" s="25" t="s">
        <v>8</v>
      </c>
    </row>
    <row r="797" spans="1:30" ht="31.5" hidden="1" x14ac:dyDescent="0.25">
      <c r="A797" t="s">
        <v>2721</v>
      </c>
      <c r="B797" t="s">
        <v>2128</v>
      </c>
      <c r="C797" s="17">
        <f>+SUBTOTAL(3,$F$8:F797)</f>
        <v>45</v>
      </c>
      <c r="D797" s="24" t="s">
        <v>174</v>
      </c>
      <c r="E797" s="25" t="s">
        <v>181</v>
      </c>
      <c r="F797" s="52" t="s">
        <v>850</v>
      </c>
      <c r="G797" s="23" t="s">
        <v>110</v>
      </c>
      <c r="H797" s="19" t="str">
        <f t="shared" si="46"/>
        <v>"KAMOLOV MAXMATQUL BOG'LARI"ФХ Узумчиликни ривожлантириш</v>
      </c>
      <c r="I797" s="23"/>
      <c r="J797" s="25" t="s">
        <v>23</v>
      </c>
      <c r="K797" s="25" t="s">
        <v>110</v>
      </c>
      <c r="L797" s="18"/>
      <c r="M797" s="18"/>
      <c r="N797" s="20"/>
      <c r="O797" s="20"/>
      <c r="P797" s="20"/>
      <c r="Q797" s="20"/>
      <c r="R797" s="21">
        <f t="shared" si="47"/>
        <v>480</v>
      </c>
      <c r="S797" s="27">
        <v>480</v>
      </c>
      <c r="T797" s="27">
        <v>0</v>
      </c>
      <c r="U797" s="27">
        <v>0</v>
      </c>
      <c r="V797" s="27">
        <v>0</v>
      </c>
      <c r="W797" s="22">
        <f t="shared" si="48"/>
        <v>10</v>
      </c>
      <c r="X797" s="27">
        <v>3</v>
      </c>
      <c r="Y797" s="26">
        <v>6</v>
      </c>
      <c r="Z797" s="26">
        <v>1</v>
      </c>
      <c r="AA797" s="40">
        <v>44704</v>
      </c>
      <c r="AB797" s="34"/>
      <c r="AC797" s="34"/>
      <c r="AD797" s="25" t="s">
        <v>8</v>
      </c>
    </row>
    <row r="798" spans="1:30" ht="31.5" hidden="1" x14ac:dyDescent="0.25">
      <c r="A798" t="s">
        <v>2722</v>
      </c>
      <c r="B798" t="s">
        <v>2128</v>
      </c>
      <c r="C798" s="17">
        <f>+SUBTOTAL(3,$F$8:F798)</f>
        <v>45</v>
      </c>
      <c r="D798" s="24" t="s">
        <v>174</v>
      </c>
      <c r="E798" s="25" t="s">
        <v>181</v>
      </c>
      <c r="F798" s="52" t="s">
        <v>860</v>
      </c>
      <c r="G798" s="23" t="s">
        <v>110</v>
      </c>
      <c r="H798" s="19" t="str">
        <f t="shared" si="46"/>
        <v>"MAHMUDOV UMEDJON BOG`LARI"ФХ Узумчиликни ривожлантириш</v>
      </c>
      <c r="I798" s="23"/>
      <c r="J798" s="25" t="s">
        <v>23</v>
      </c>
      <c r="K798" s="25" t="s">
        <v>110</v>
      </c>
      <c r="L798" s="18"/>
      <c r="M798" s="18"/>
      <c r="N798" s="20"/>
      <c r="O798" s="20"/>
      <c r="P798" s="20"/>
      <c r="Q798" s="20"/>
      <c r="R798" s="21">
        <f t="shared" si="47"/>
        <v>300</v>
      </c>
      <c r="S798" s="27">
        <v>300</v>
      </c>
      <c r="T798" s="27">
        <v>0</v>
      </c>
      <c r="U798" s="27">
        <v>0</v>
      </c>
      <c r="V798" s="27">
        <v>0</v>
      </c>
      <c r="W798" s="22">
        <f t="shared" si="48"/>
        <v>6</v>
      </c>
      <c r="X798" s="27">
        <v>2</v>
      </c>
      <c r="Y798" s="26">
        <v>3</v>
      </c>
      <c r="Z798" s="26">
        <v>1</v>
      </c>
      <c r="AA798" s="40">
        <v>44704</v>
      </c>
      <c r="AB798" s="34"/>
      <c r="AC798" s="34"/>
      <c r="AD798" s="25" t="s">
        <v>8</v>
      </c>
    </row>
    <row r="799" spans="1:30" ht="31.5" hidden="1" x14ac:dyDescent="0.25">
      <c r="A799" t="s">
        <v>2723</v>
      </c>
      <c r="B799" t="s">
        <v>2128</v>
      </c>
      <c r="C799" s="17">
        <f>+SUBTOTAL(3,$F$8:F799)</f>
        <v>45</v>
      </c>
      <c r="D799" s="24" t="s">
        <v>174</v>
      </c>
      <c r="E799" s="25" t="s">
        <v>181</v>
      </c>
      <c r="F799" s="52" t="s">
        <v>861</v>
      </c>
      <c r="G799" s="23" t="s">
        <v>110</v>
      </c>
      <c r="H799" s="19" t="str">
        <f t="shared" si="46"/>
        <v>"MAJIDOV XALIL MIX"ФХ Узумчиликни ривожлантириш</v>
      </c>
      <c r="I799" s="23"/>
      <c r="J799" s="25" t="s">
        <v>23</v>
      </c>
      <c r="K799" s="25" t="s">
        <v>110</v>
      </c>
      <c r="L799" s="18"/>
      <c r="M799" s="18"/>
      <c r="N799" s="20"/>
      <c r="O799" s="20"/>
      <c r="P799" s="20"/>
      <c r="Q799" s="20"/>
      <c r="R799" s="21">
        <f t="shared" si="47"/>
        <v>220</v>
      </c>
      <c r="S799" s="27">
        <v>220</v>
      </c>
      <c r="T799" s="27">
        <v>0</v>
      </c>
      <c r="U799" s="27">
        <v>0</v>
      </c>
      <c r="V799" s="27">
        <v>0</v>
      </c>
      <c r="W799" s="22">
        <f t="shared" si="48"/>
        <v>6</v>
      </c>
      <c r="X799" s="27">
        <v>2</v>
      </c>
      <c r="Y799" s="26">
        <v>3</v>
      </c>
      <c r="Z799" s="26">
        <v>1</v>
      </c>
      <c r="AA799" s="40">
        <v>44705</v>
      </c>
      <c r="AB799" s="34"/>
      <c r="AC799" s="34"/>
      <c r="AD799" s="25" t="s">
        <v>8</v>
      </c>
    </row>
    <row r="800" spans="1:30" ht="31.5" hidden="1" x14ac:dyDescent="0.25">
      <c r="A800" t="s">
        <v>2724</v>
      </c>
      <c r="B800" t="s">
        <v>2128</v>
      </c>
      <c r="C800" s="17">
        <f>+SUBTOTAL(3,$F$8:F800)</f>
        <v>45</v>
      </c>
      <c r="D800" s="24" t="s">
        <v>174</v>
      </c>
      <c r="E800" s="25" t="s">
        <v>181</v>
      </c>
      <c r="F800" s="52" t="s">
        <v>852</v>
      </c>
      <c r="G800" s="23" t="s">
        <v>345</v>
      </c>
      <c r="H800" s="19" t="str">
        <f t="shared" si="46"/>
        <v xml:space="preserve">"MOTRID AGRO-STROY"МЧЖ Плита ишлаб чиқариш фаолиятини ташкил қилиш </v>
      </c>
      <c r="I800" s="23"/>
      <c r="J800" s="25" t="s">
        <v>20</v>
      </c>
      <c r="K800" s="25" t="s">
        <v>527</v>
      </c>
      <c r="L800" s="18"/>
      <c r="M800" s="18"/>
      <c r="N800" s="20"/>
      <c r="O800" s="20"/>
      <c r="P800" s="20"/>
      <c r="Q800" s="20"/>
      <c r="R800" s="21">
        <f t="shared" si="47"/>
        <v>4000</v>
      </c>
      <c r="S800" s="27">
        <v>2000</v>
      </c>
      <c r="T800" s="27">
        <v>2000</v>
      </c>
      <c r="U800" s="27">
        <v>0</v>
      </c>
      <c r="V800" s="27">
        <v>0</v>
      </c>
      <c r="W800" s="22">
        <f t="shared" si="48"/>
        <v>8</v>
      </c>
      <c r="X800" s="27">
        <v>2</v>
      </c>
      <c r="Y800" s="26">
        <v>5</v>
      </c>
      <c r="Z800" s="26">
        <v>1</v>
      </c>
      <c r="AA800" s="40">
        <v>44644</v>
      </c>
      <c r="AB800" s="34"/>
      <c r="AC800" s="34"/>
      <c r="AD800" s="25" t="s">
        <v>28</v>
      </c>
    </row>
    <row r="801" spans="1:30" ht="47.25" hidden="1" x14ac:dyDescent="0.25">
      <c r="A801" t="s">
        <v>2725</v>
      </c>
      <c r="B801" t="s">
        <v>2128</v>
      </c>
      <c r="C801" s="17">
        <f>+SUBTOTAL(3,$F$8:F801)</f>
        <v>45</v>
      </c>
      <c r="D801" s="24" t="s">
        <v>174</v>
      </c>
      <c r="E801" s="25" t="s">
        <v>181</v>
      </c>
      <c r="F801" s="52" t="s">
        <v>1055</v>
      </c>
      <c r="G801" s="23" t="s">
        <v>484</v>
      </c>
      <c r="H801" s="19" t="str">
        <f t="shared" si="46"/>
        <v>"MURODBEK PLUS"МЧЖ Юк ташиш хизматлари ва логистика марказини ташкил этиш</v>
      </c>
      <c r="I801" s="23"/>
      <c r="J801" s="25" t="s">
        <v>24</v>
      </c>
      <c r="K801" s="25" t="s">
        <v>530</v>
      </c>
      <c r="L801" s="18"/>
      <c r="M801" s="18"/>
      <c r="N801" s="20"/>
      <c r="O801" s="20"/>
      <c r="P801" s="20"/>
      <c r="Q801" s="20"/>
      <c r="R801" s="21">
        <f t="shared" si="47"/>
        <v>30000</v>
      </c>
      <c r="S801" s="27">
        <v>27000</v>
      </c>
      <c r="T801" s="27">
        <v>3000</v>
      </c>
      <c r="U801" s="27">
        <v>0</v>
      </c>
      <c r="V801" s="27">
        <v>0</v>
      </c>
      <c r="W801" s="22">
        <f t="shared" si="48"/>
        <v>10</v>
      </c>
      <c r="X801" s="27">
        <v>10</v>
      </c>
      <c r="Y801" s="26"/>
      <c r="Z801" s="26"/>
      <c r="AA801" s="40">
        <v>44834</v>
      </c>
      <c r="AB801" s="34"/>
      <c r="AC801" s="34"/>
      <c r="AD801" s="25" t="s">
        <v>31</v>
      </c>
    </row>
    <row r="802" spans="1:30" ht="31.5" hidden="1" x14ac:dyDescent="0.25">
      <c r="A802" t="s">
        <v>2726</v>
      </c>
      <c r="B802" t="s">
        <v>2128</v>
      </c>
      <c r="C802" s="17">
        <f>+SUBTOTAL(3,$F$8:F802)</f>
        <v>45</v>
      </c>
      <c r="D802" s="24" t="s">
        <v>174</v>
      </c>
      <c r="E802" s="25" t="s">
        <v>181</v>
      </c>
      <c r="F802" s="52" t="s">
        <v>870</v>
      </c>
      <c r="G802" s="23" t="s">
        <v>110</v>
      </c>
      <c r="H802" s="19" t="str">
        <f t="shared" si="46"/>
        <v>"NORQULOV DIYORJON"ФХ Узумчиликни ривожлантириш</v>
      </c>
      <c r="I802" s="23"/>
      <c r="J802" s="25" t="s">
        <v>23</v>
      </c>
      <c r="K802" s="25" t="s">
        <v>110</v>
      </c>
      <c r="L802" s="18"/>
      <c r="M802" s="18"/>
      <c r="N802" s="20"/>
      <c r="O802" s="20"/>
      <c r="P802" s="20"/>
      <c r="Q802" s="20"/>
      <c r="R802" s="21">
        <f t="shared" si="47"/>
        <v>220</v>
      </c>
      <c r="S802" s="27">
        <v>220</v>
      </c>
      <c r="T802" s="27">
        <v>0</v>
      </c>
      <c r="U802" s="27">
        <v>0</v>
      </c>
      <c r="V802" s="27">
        <v>0</v>
      </c>
      <c r="W802" s="22">
        <f t="shared" si="48"/>
        <v>2</v>
      </c>
      <c r="X802" s="27">
        <v>2</v>
      </c>
      <c r="Y802" s="26"/>
      <c r="Z802" s="26"/>
      <c r="AA802" s="40">
        <v>44699</v>
      </c>
      <c r="AB802" s="34"/>
      <c r="AC802" s="34"/>
      <c r="AD802" s="25" t="s">
        <v>8</v>
      </c>
    </row>
    <row r="803" spans="1:30" ht="31.5" hidden="1" x14ac:dyDescent="0.25">
      <c r="A803" t="s">
        <v>2727</v>
      </c>
      <c r="B803" t="s">
        <v>2128</v>
      </c>
      <c r="C803" s="17">
        <f>+SUBTOTAL(3,$F$8:F803)</f>
        <v>45</v>
      </c>
      <c r="D803" s="24" t="s">
        <v>174</v>
      </c>
      <c r="E803" s="25" t="s">
        <v>181</v>
      </c>
      <c r="F803" s="52" t="s">
        <v>857</v>
      </c>
      <c r="G803" s="23" t="s">
        <v>110</v>
      </c>
      <c r="H803" s="19" t="str">
        <f t="shared" si="46"/>
        <v>"OCHILOV SHODIQUL RAXMONOVICH"ФХ Узумчиликни ривожлантириш</v>
      </c>
      <c r="I803" s="23"/>
      <c r="J803" s="25" t="s">
        <v>23</v>
      </c>
      <c r="K803" s="25" t="s">
        <v>110</v>
      </c>
      <c r="L803" s="18"/>
      <c r="M803" s="18"/>
      <c r="N803" s="20"/>
      <c r="O803" s="20"/>
      <c r="P803" s="20"/>
      <c r="Q803" s="20"/>
      <c r="R803" s="21">
        <f t="shared" si="47"/>
        <v>360</v>
      </c>
      <c r="S803" s="27">
        <v>360</v>
      </c>
      <c r="T803" s="27">
        <v>0</v>
      </c>
      <c r="U803" s="27">
        <v>0</v>
      </c>
      <c r="V803" s="27">
        <v>0</v>
      </c>
      <c r="W803" s="22">
        <f t="shared" si="48"/>
        <v>7</v>
      </c>
      <c r="X803" s="27">
        <v>2</v>
      </c>
      <c r="Y803" s="26">
        <v>4</v>
      </c>
      <c r="Z803" s="26">
        <v>1</v>
      </c>
      <c r="AA803" s="40">
        <v>44705</v>
      </c>
      <c r="AB803" s="34"/>
      <c r="AC803" s="34"/>
      <c r="AD803" s="25" t="s">
        <v>8</v>
      </c>
    </row>
    <row r="804" spans="1:30" ht="31.5" hidden="1" x14ac:dyDescent="0.25">
      <c r="A804" t="s">
        <v>2728</v>
      </c>
      <c r="B804" t="s">
        <v>2128</v>
      </c>
      <c r="C804" s="17">
        <f>+SUBTOTAL(3,$F$8:F804)</f>
        <v>45</v>
      </c>
      <c r="D804" s="24" t="s">
        <v>174</v>
      </c>
      <c r="E804" s="25" t="s">
        <v>181</v>
      </c>
      <c r="F804" s="52" t="s">
        <v>847</v>
      </c>
      <c r="G804" s="23" t="s">
        <v>342</v>
      </c>
      <c r="H804" s="19" t="str">
        <f t="shared" si="46"/>
        <v>"PRESTIJ MED"МЧЖ Тиббий диагностика хизмати</v>
      </c>
      <c r="I804" s="23"/>
      <c r="J804" s="25" t="s">
        <v>24</v>
      </c>
      <c r="K804" s="25" t="s">
        <v>116</v>
      </c>
      <c r="L804" s="18"/>
      <c r="M804" s="18"/>
      <c r="N804" s="20"/>
      <c r="O804" s="20"/>
      <c r="P804" s="20"/>
      <c r="Q804" s="20"/>
      <c r="R804" s="21">
        <f t="shared" si="47"/>
        <v>4500</v>
      </c>
      <c r="S804" s="27">
        <v>2500</v>
      </c>
      <c r="T804" s="27">
        <v>2000</v>
      </c>
      <c r="U804" s="27">
        <v>0</v>
      </c>
      <c r="V804" s="27">
        <v>0</v>
      </c>
      <c r="W804" s="22">
        <f t="shared" si="48"/>
        <v>11</v>
      </c>
      <c r="X804" s="27">
        <v>9</v>
      </c>
      <c r="Y804" s="26"/>
      <c r="Z804" s="26">
        <v>2</v>
      </c>
      <c r="AA804" s="40">
        <v>44821</v>
      </c>
      <c r="AB804" s="34"/>
      <c r="AC804" s="34"/>
      <c r="AD804" s="25" t="s">
        <v>9</v>
      </c>
    </row>
    <row r="805" spans="1:30" ht="31.5" hidden="1" x14ac:dyDescent="0.25">
      <c r="A805" t="s">
        <v>2729</v>
      </c>
      <c r="B805" t="s">
        <v>2128</v>
      </c>
      <c r="C805" s="17">
        <f>+SUBTOTAL(3,$F$8:F805)</f>
        <v>45</v>
      </c>
      <c r="D805" s="24" t="s">
        <v>174</v>
      </c>
      <c r="E805" s="25" t="s">
        <v>181</v>
      </c>
      <c r="F805" s="52" t="s">
        <v>864</v>
      </c>
      <c r="G805" s="23" t="s">
        <v>351</v>
      </c>
      <c r="H805" s="19" t="str">
        <f t="shared" si="46"/>
        <v>"ROHAT FAMILY STAR"ОК Гўшт етиштириш</v>
      </c>
      <c r="I805" s="23"/>
      <c r="J805" s="25" t="s">
        <v>23</v>
      </c>
      <c r="K805" s="25" t="s">
        <v>42</v>
      </c>
      <c r="L805" s="18"/>
      <c r="M805" s="18"/>
      <c r="N805" s="20"/>
      <c r="O805" s="20"/>
      <c r="P805" s="20"/>
      <c r="Q805" s="20"/>
      <c r="R805" s="21">
        <f t="shared" si="47"/>
        <v>4000</v>
      </c>
      <c r="S805" s="27">
        <v>1500</v>
      </c>
      <c r="T805" s="27">
        <v>2500</v>
      </c>
      <c r="U805" s="27">
        <v>0</v>
      </c>
      <c r="V805" s="27">
        <v>0</v>
      </c>
      <c r="W805" s="22">
        <f t="shared" si="48"/>
        <v>4</v>
      </c>
      <c r="X805" s="27">
        <v>4</v>
      </c>
      <c r="Y805" s="26"/>
      <c r="Z805" s="26"/>
      <c r="AA805" s="40">
        <v>44834</v>
      </c>
      <c r="AB805" s="34"/>
      <c r="AC805" s="34"/>
      <c r="AD805" s="25" t="s">
        <v>555</v>
      </c>
    </row>
    <row r="806" spans="1:30" ht="31.5" hidden="1" x14ac:dyDescent="0.25">
      <c r="A806" t="s">
        <v>2730</v>
      </c>
      <c r="B806" t="s">
        <v>2128</v>
      </c>
      <c r="C806" s="17">
        <f>+SUBTOTAL(3,$F$8:F806)</f>
        <v>45</v>
      </c>
      <c r="D806" s="24" t="s">
        <v>174</v>
      </c>
      <c r="E806" s="25" t="s">
        <v>181</v>
      </c>
      <c r="F806" s="52" t="s">
        <v>859</v>
      </c>
      <c r="G806" s="23" t="s">
        <v>110</v>
      </c>
      <c r="H806" s="19" t="str">
        <f t="shared" si="46"/>
        <v>"SAVLAT AGRO MEVA SAXOVATI"ФХ Узумчиликни ривожлантириш</v>
      </c>
      <c r="I806" s="23"/>
      <c r="J806" s="25" t="s">
        <v>23</v>
      </c>
      <c r="K806" s="25" t="s">
        <v>110</v>
      </c>
      <c r="L806" s="18"/>
      <c r="M806" s="18"/>
      <c r="N806" s="20"/>
      <c r="O806" s="20"/>
      <c r="P806" s="20"/>
      <c r="Q806" s="20"/>
      <c r="R806" s="21">
        <f t="shared" si="47"/>
        <v>300</v>
      </c>
      <c r="S806" s="27">
        <v>300</v>
      </c>
      <c r="T806" s="27">
        <v>0</v>
      </c>
      <c r="U806" s="27">
        <v>0</v>
      </c>
      <c r="V806" s="27">
        <v>0</v>
      </c>
      <c r="W806" s="22">
        <f t="shared" si="48"/>
        <v>6</v>
      </c>
      <c r="X806" s="27">
        <v>2</v>
      </c>
      <c r="Y806" s="26">
        <v>3</v>
      </c>
      <c r="Z806" s="26">
        <v>1</v>
      </c>
      <c r="AA806" s="40">
        <v>44705</v>
      </c>
      <c r="AB806" s="34"/>
      <c r="AC806" s="34"/>
      <c r="AD806" s="25" t="s">
        <v>8</v>
      </c>
    </row>
    <row r="807" spans="1:30" ht="31.5" hidden="1" x14ac:dyDescent="0.25">
      <c r="A807" t="s">
        <v>2731</v>
      </c>
      <c r="B807" t="s">
        <v>2128</v>
      </c>
      <c r="C807" s="17">
        <f>+SUBTOTAL(3,$F$8:F807)</f>
        <v>45</v>
      </c>
      <c r="D807" s="24" t="s">
        <v>174</v>
      </c>
      <c r="E807" s="25" t="s">
        <v>181</v>
      </c>
      <c r="F807" s="52" t="s">
        <v>1003</v>
      </c>
      <c r="G807" s="23" t="s">
        <v>340</v>
      </c>
      <c r="H807" s="19" t="str">
        <f t="shared" si="46"/>
        <v>"SHERZOD FRUITS BOX"МЧЖ Гофра картон қутилар ишлаб чиқариш</v>
      </c>
      <c r="I807" s="23"/>
      <c r="J807" s="25" t="s">
        <v>20</v>
      </c>
      <c r="K807" s="25" t="s">
        <v>1385</v>
      </c>
      <c r="L807" s="18"/>
      <c r="M807" s="18"/>
      <c r="N807" s="20"/>
      <c r="O807" s="20"/>
      <c r="P807" s="20"/>
      <c r="Q807" s="20"/>
      <c r="R807" s="21">
        <f t="shared" si="47"/>
        <v>5660.5</v>
      </c>
      <c r="S807" s="54">
        <f>500*11.321</f>
        <v>5660.5</v>
      </c>
      <c r="T807" s="27">
        <v>0</v>
      </c>
      <c r="U807" s="27">
        <v>0</v>
      </c>
      <c r="V807" s="27">
        <v>0</v>
      </c>
      <c r="W807" s="22">
        <f t="shared" si="48"/>
        <v>14</v>
      </c>
      <c r="X807" s="27">
        <v>11</v>
      </c>
      <c r="Y807" s="26"/>
      <c r="Z807" s="26">
        <v>3</v>
      </c>
      <c r="AA807" s="40">
        <v>44644</v>
      </c>
      <c r="AB807" s="34"/>
      <c r="AC807" s="34"/>
      <c r="AD807" s="25" t="s">
        <v>8</v>
      </c>
    </row>
    <row r="808" spans="1:30" ht="31.5" hidden="1" x14ac:dyDescent="0.25">
      <c r="A808" t="s">
        <v>2732</v>
      </c>
      <c r="B808" t="s">
        <v>2128</v>
      </c>
      <c r="C808" s="17">
        <f>+SUBTOTAL(3,$F$8:F808)</f>
        <v>45</v>
      </c>
      <c r="D808" s="24" t="s">
        <v>174</v>
      </c>
      <c r="E808" s="25" t="s">
        <v>181</v>
      </c>
      <c r="F808" s="52" t="s">
        <v>848</v>
      </c>
      <c r="G808" s="23" t="s">
        <v>343</v>
      </c>
      <c r="H808" s="19" t="str">
        <f t="shared" si="46"/>
        <v>"ST standart"МЧЖ Савдо мажмуаси ва спорт соғломлаштириш маркази</v>
      </c>
      <c r="I808" s="23"/>
      <c r="J808" s="25" t="s">
        <v>24</v>
      </c>
      <c r="K808" s="25" t="s">
        <v>155</v>
      </c>
      <c r="L808" s="18"/>
      <c r="M808" s="18"/>
      <c r="N808" s="20"/>
      <c r="O808" s="20"/>
      <c r="P808" s="20"/>
      <c r="Q808" s="20"/>
      <c r="R808" s="21">
        <f t="shared" si="47"/>
        <v>4000</v>
      </c>
      <c r="S808" s="27">
        <v>2000</v>
      </c>
      <c r="T808" s="27">
        <v>2000</v>
      </c>
      <c r="U808" s="27">
        <v>0</v>
      </c>
      <c r="V808" s="27">
        <v>0</v>
      </c>
      <c r="W808" s="22">
        <f t="shared" si="48"/>
        <v>10</v>
      </c>
      <c r="X808" s="27">
        <v>8</v>
      </c>
      <c r="Y808" s="26">
        <v>1</v>
      </c>
      <c r="Z808" s="26">
        <v>1</v>
      </c>
      <c r="AA808" s="40">
        <v>44834</v>
      </c>
      <c r="AB808" s="34"/>
      <c r="AC808" s="34"/>
      <c r="AD808" s="25" t="s">
        <v>7</v>
      </c>
    </row>
    <row r="809" spans="1:30" ht="31.5" hidden="1" x14ac:dyDescent="0.25">
      <c r="A809" t="s">
        <v>2733</v>
      </c>
      <c r="B809" t="s">
        <v>2128</v>
      </c>
      <c r="C809" s="17">
        <f>+SUBTOTAL(3,$F$8:F809)</f>
        <v>45</v>
      </c>
      <c r="D809" s="24" t="s">
        <v>174</v>
      </c>
      <c r="E809" s="25" t="s">
        <v>181</v>
      </c>
      <c r="F809" s="52" t="s">
        <v>865</v>
      </c>
      <c r="G809" s="23" t="s">
        <v>110</v>
      </c>
      <c r="H809" s="19" t="str">
        <f t="shared" si="46"/>
        <v>"SUXROB XODJAEV SUBXONOVICH"ФХ Узумчиликни ривожлантириш</v>
      </c>
      <c r="I809" s="23"/>
      <c r="J809" s="25" t="s">
        <v>23</v>
      </c>
      <c r="K809" s="25" t="s">
        <v>110</v>
      </c>
      <c r="L809" s="18"/>
      <c r="M809" s="18"/>
      <c r="N809" s="20"/>
      <c r="O809" s="20"/>
      <c r="P809" s="20"/>
      <c r="Q809" s="20"/>
      <c r="R809" s="21">
        <f t="shared" si="47"/>
        <v>205.8</v>
      </c>
      <c r="S809" s="27">
        <v>205.8</v>
      </c>
      <c r="T809" s="27">
        <v>0</v>
      </c>
      <c r="U809" s="27">
        <v>0</v>
      </c>
      <c r="V809" s="27">
        <v>0</v>
      </c>
      <c r="W809" s="22">
        <f t="shared" si="48"/>
        <v>4</v>
      </c>
      <c r="X809" s="27">
        <v>1</v>
      </c>
      <c r="Y809" s="26">
        <v>3</v>
      </c>
      <c r="Z809" s="26"/>
      <c r="AA809" s="40">
        <v>44705</v>
      </c>
      <c r="AB809" s="34"/>
      <c r="AC809" s="34"/>
      <c r="AD809" s="25" t="s">
        <v>8</v>
      </c>
    </row>
    <row r="810" spans="1:30" ht="31.5" hidden="1" x14ac:dyDescent="0.25">
      <c r="A810" t="s">
        <v>2734</v>
      </c>
      <c r="B810" t="s">
        <v>2128</v>
      </c>
      <c r="C810" s="17">
        <f>+SUBTOTAL(3,$F$8:F810)</f>
        <v>45</v>
      </c>
      <c r="D810" s="24" t="s">
        <v>174</v>
      </c>
      <c r="E810" s="25" t="s">
        <v>181</v>
      </c>
      <c r="F810" s="52" t="s">
        <v>867</v>
      </c>
      <c r="G810" s="23" t="s">
        <v>110</v>
      </c>
      <c r="H810" s="19" t="str">
        <f t="shared" si="46"/>
        <v>"UTAMURODOV BAHODIR UZUM A"ФХ Узумчиликни ривожлантириш</v>
      </c>
      <c r="I810" s="23"/>
      <c r="J810" s="25" t="s">
        <v>23</v>
      </c>
      <c r="K810" s="25" t="s">
        <v>110</v>
      </c>
      <c r="L810" s="18"/>
      <c r="M810" s="18"/>
      <c r="N810" s="20"/>
      <c r="O810" s="20"/>
      <c r="P810" s="20"/>
      <c r="Q810" s="20"/>
      <c r="R810" s="21">
        <f t="shared" si="47"/>
        <v>206</v>
      </c>
      <c r="S810" s="27">
        <v>206</v>
      </c>
      <c r="T810" s="27">
        <v>0</v>
      </c>
      <c r="U810" s="27">
        <v>0</v>
      </c>
      <c r="V810" s="27">
        <v>0</v>
      </c>
      <c r="W810" s="22">
        <f t="shared" si="48"/>
        <v>4</v>
      </c>
      <c r="X810" s="27">
        <v>1</v>
      </c>
      <c r="Y810" s="26">
        <v>3</v>
      </c>
      <c r="Z810" s="26"/>
      <c r="AA810" s="40">
        <v>44699</v>
      </c>
      <c r="AB810" s="34"/>
      <c r="AC810" s="34"/>
      <c r="AD810" s="25" t="s">
        <v>8</v>
      </c>
    </row>
    <row r="811" spans="1:30" ht="31.5" hidden="1" x14ac:dyDescent="0.25">
      <c r="A811" t="s">
        <v>2735</v>
      </c>
      <c r="B811" t="s">
        <v>2128</v>
      </c>
      <c r="C811" s="17">
        <f>+SUBTOTAL(3,$F$8:F811)</f>
        <v>45</v>
      </c>
      <c r="D811" s="24" t="s">
        <v>174</v>
      </c>
      <c r="E811" s="25" t="s">
        <v>181</v>
      </c>
      <c r="F811" s="52" t="s">
        <v>871</v>
      </c>
      <c r="G811" s="23" t="s">
        <v>110</v>
      </c>
      <c r="H811" s="19" t="str">
        <f t="shared" si="46"/>
        <v>"ZAYNIYEV LUTFILLO UZUMLAR"ФХ Узумчиликни ривожлантириш</v>
      </c>
      <c r="I811" s="23"/>
      <c r="J811" s="25" t="s">
        <v>23</v>
      </c>
      <c r="K811" s="25" t="s">
        <v>110</v>
      </c>
      <c r="L811" s="18"/>
      <c r="M811" s="18"/>
      <c r="N811" s="20"/>
      <c r="O811" s="20"/>
      <c r="P811" s="20"/>
      <c r="Q811" s="20"/>
      <c r="R811" s="21">
        <f t="shared" si="47"/>
        <v>206</v>
      </c>
      <c r="S811" s="27">
        <v>206</v>
      </c>
      <c r="T811" s="27">
        <v>0</v>
      </c>
      <c r="U811" s="27">
        <v>0</v>
      </c>
      <c r="V811" s="27">
        <v>0</v>
      </c>
      <c r="W811" s="22">
        <f t="shared" si="48"/>
        <v>2</v>
      </c>
      <c r="X811" s="27">
        <v>2</v>
      </c>
      <c r="Y811" s="26"/>
      <c r="Z811" s="26"/>
      <c r="AA811" s="40">
        <v>44700</v>
      </c>
      <c r="AB811" s="34"/>
      <c r="AC811" s="34"/>
      <c r="AD811" s="25" t="s">
        <v>8</v>
      </c>
    </row>
    <row r="812" spans="1:30" ht="31.5" hidden="1" x14ac:dyDescent="0.25">
      <c r="A812" t="s">
        <v>2736</v>
      </c>
      <c r="B812" t="s">
        <v>2128</v>
      </c>
      <c r="C812" s="17">
        <f>+SUBTOTAL(3,$F$8:F812)</f>
        <v>45</v>
      </c>
      <c r="D812" s="24" t="s">
        <v>174</v>
      </c>
      <c r="E812" s="25" t="s">
        <v>181</v>
      </c>
      <c r="F812" s="52" t="s">
        <v>863</v>
      </c>
      <c r="G812" s="23" t="s">
        <v>350</v>
      </c>
      <c r="H812" s="19" t="str">
        <f t="shared" si="46"/>
        <v>"Абдурауф Давронов"ФХ  Дала дўкони ва узумчиликни ривожлантириш</v>
      </c>
      <c r="I812" s="23"/>
      <c r="J812" s="25" t="s">
        <v>24</v>
      </c>
      <c r="K812" s="25" t="s">
        <v>155</v>
      </c>
      <c r="L812" s="18"/>
      <c r="M812" s="18"/>
      <c r="N812" s="20"/>
      <c r="O812" s="20"/>
      <c r="P812" s="20"/>
      <c r="Q812" s="20"/>
      <c r="R812" s="21">
        <f t="shared" si="47"/>
        <v>500</v>
      </c>
      <c r="S812" s="27">
        <v>500</v>
      </c>
      <c r="T812" s="27">
        <v>0</v>
      </c>
      <c r="U812" s="27">
        <v>0</v>
      </c>
      <c r="V812" s="27">
        <v>0</v>
      </c>
      <c r="W812" s="22">
        <f t="shared" si="48"/>
        <v>5</v>
      </c>
      <c r="X812" s="27">
        <v>5</v>
      </c>
      <c r="Y812" s="26"/>
      <c r="Z812" s="26"/>
      <c r="AA812" s="40">
        <v>44698</v>
      </c>
      <c r="AB812" s="34"/>
      <c r="AC812" s="34"/>
      <c r="AD812" s="25" t="s">
        <v>8</v>
      </c>
    </row>
    <row r="813" spans="1:30" ht="31.5" hidden="1" x14ac:dyDescent="0.25">
      <c r="A813" t="s">
        <v>2737</v>
      </c>
      <c r="B813" t="s">
        <v>2128</v>
      </c>
      <c r="C813" s="17">
        <f>+SUBTOTAL(3,$F$8:F813)</f>
        <v>45</v>
      </c>
      <c r="D813" s="24" t="s">
        <v>174</v>
      </c>
      <c r="E813" s="25" t="s">
        <v>181</v>
      </c>
      <c r="F813" s="52" t="s">
        <v>1001</v>
      </c>
      <c r="G813" s="23" t="s">
        <v>337</v>
      </c>
      <c r="H813" s="19" t="str">
        <f t="shared" si="46"/>
        <v>"Бинокор"МЧЖ Тайер бетон хамда плита ишлаб чиқариш цехини ташкил этиш</v>
      </c>
      <c r="I813" s="23"/>
      <c r="J813" s="25" t="s">
        <v>20</v>
      </c>
      <c r="K813" s="25" t="s">
        <v>527</v>
      </c>
      <c r="L813" s="18"/>
      <c r="M813" s="18"/>
      <c r="N813" s="20"/>
      <c r="O813" s="20"/>
      <c r="P813" s="20"/>
      <c r="Q813" s="20"/>
      <c r="R813" s="21">
        <f t="shared" si="47"/>
        <v>5000</v>
      </c>
      <c r="S813" s="27">
        <v>5000</v>
      </c>
      <c r="T813" s="27">
        <v>0</v>
      </c>
      <c r="U813" s="27">
        <v>0</v>
      </c>
      <c r="V813" s="27">
        <v>0</v>
      </c>
      <c r="W813" s="22">
        <f t="shared" si="48"/>
        <v>25</v>
      </c>
      <c r="X813" s="27">
        <v>24</v>
      </c>
      <c r="Y813" s="26"/>
      <c r="Z813" s="26">
        <v>1</v>
      </c>
      <c r="AA813" s="40">
        <v>44834</v>
      </c>
      <c r="AB813" s="34"/>
      <c r="AC813" s="34"/>
      <c r="AD813" s="25" t="s">
        <v>554</v>
      </c>
    </row>
    <row r="814" spans="1:30" ht="31.5" hidden="1" x14ac:dyDescent="0.25">
      <c r="A814" t="s">
        <v>2738</v>
      </c>
      <c r="B814" t="s">
        <v>2128</v>
      </c>
      <c r="C814" s="17">
        <f>+SUBTOTAL(3,$F$8:F814)</f>
        <v>45</v>
      </c>
      <c r="D814" s="24" t="s">
        <v>174</v>
      </c>
      <c r="E814" s="25" t="s">
        <v>181</v>
      </c>
      <c r="F814" s="52" t="s">
        <v>975</v>
      </c>
      <c r="G814" s="23" t="s">
        <v>235</v>
      </c>
      <c r="H814" s="19" t="str">
        <f t="shared" si="46"/>
        <v>"Гулистон омад барака"МЧЖ Шебень ишлаб чиқариш</v>
      </c>
      <c r="I814" s="23"/>
      <c r="J814" s="25" t="s">
        <v>20</v>
      </c>
      <c r="K814" s="25" t="s">
        <v>527</v>
      </c>
      <c r="L814" s="18"/>
      <c r="M814" s="18"/>
      <c r="N814" s="20"/>
      <c r="O814" s="20"/>
      <c r="P814" s="20"/>
      <c r="Q814" s="20"/>
      <c r="R814" s="21">
        <f t="shared" si="47"/>
        <v>13000</v>
      </c>
      <c r="S814" s="27">
        <v>5200</v>
      </c>
      <c r="T814" s="27">
        <v>7800</v>
      </c>
      <c r="U814" s="27">
        <v>0</v>
      </c>
      <c r="V814" s="27">
        <v>0</v>
      </c>
      <c r="W814" s="22">
        <f t="shared" si="48"/>
        <v>10</v>
      </c>
      <c r="X814" s="27">
        <v>10</v>
      </c>
      <c r="Y814" s="26"/>
      <c r="Z814" s="26"/>
      <c r="AA814" s="40">
        <v>44818</v>
      </c>
      <c r="AB814" s="34"/>
      <c r="AC814" s="34"/>
      <c r="AD814" s="25" t="s">
        <v>35</v>
      </c>
    </row>
    <row r="815" spans="1:30" ht="31.5" hidden="1" x14ac:dyDescent="0.25">
      <c r="A815" t="s">
        <v>2739</v>
      </c>
      <c r="B815" t="s">
        <v>2128</v>
      </c>
      <c r="C815" s="17">
        <f>+SUBTOTAL(3,$F$8:F815)</f>
        <v>45</v>
      </c>
      <c r="D815" s="24" t="s">
        <v>174</v>
      </c>
      <c r="E815" s="25" t="s">
        <v>181</v>
      </c>
      <c r="F815" s="52" t="s">
        <v>862</v>
      </c>
      <c r="G815" s="23" t="s">
        <v>349</v>
      </c>
      <c r="H815" s="19" t="str">
        <f t="shared" si="46"/>
        <v xml:space="preserve">"Джужная Семя"ОК Мактабгача таълим </v>
      </c>
      <c r="I815" s="23"/>
      <c r="J815" s="25" t="s">
        <v>24</v>
      </c>
      <c r="K815" s="25" t="s">
        <v>529</v>
      </c>
      <c r="L815" s="18"/>
      <c r="M815" s="18"/>
      <c r="N815" s="20"/>
      <c r="O815" s="20"/>
      <c r="P815" s="20"/>
      <c r="Q815" s="20"/>
      <c r="R815" s="21">
        <f t="shared" si="47"/>
        <v>500</v>
      </c>
      <c r="S815" s="27">
        <v>500</v>
      </c>
      <c r="T815" s="27">
        <v>0</v>
      </c>
      <c r="U815" s="27">
        <v>0</v>
      </c>
      <c r="V815" s="27">
        <v>0</v>
      </c>
      <c r="W815" s="22">
        <f t="shared" si="48"/>
        <v>5</v>
      </c>
      <c r="X815" s="27">
        <v>5</v>
      </c>
      <c r="Y815" s="26"/>
      <c r="Z815" s="26"/>
      <c r="AA815" s="40">
        <v>44698</v>
      </c>
      <c r="AB815" s="34"/>
      <c r="AC815" s="34"/>
      <c r="AD815" s="25" t="s">
        <v>8</v>
      </c>
    </row>
    <row r="816" spans="1:30" ht="47.25" hidden="1" x14ac:dyDescent="0.25">
      <c r="A816" t="s">
        <v>2740</v>
      </c>
      <c r="B816" t="s">
        <v>2128</v>
      </c>
      <c r="C816" s="17">
        <f>+SUBTOTAL(3,$F$8:F816)</f>
        <v>45</v>
      </c>
      <c r="D816" s="24" t="s">
        <v>174</v>
      </c>
      <c r="E816" s="25" t="s">
        <v>181</v>
      </c>
      <c r="F816" s="52" t="s">
        <v>1004</v>
      </c>
      <c r="G816" s="23" t="s">
        <v>215</v>
      </c>
      <c r="H816" s="19" t="str">
        <f t="shared" si="46"/>
        <v xml:space="preserve">"Имроншох мироқул парранда"МЧЖ Паррандачиликни фаолиятини ривожлантириш </v>
      </c>
      <c r="I816" s="23"/>
      <c r="J816" s="25" t="s">
        <v>23</v>
      </c>
      <c r="K816" s="25" t="s">
        <v>83</v>
      </c>
      <c r="L816" s="18"/>
      <c r="M816" s="18"/>
      <c r="N816" s="20"/>
      <c r="O816" s="20"/>
      <c r="P816" s="20"/>
      <c r="Q816" s="20"/>
      <c r="R816" s="21">
        <f t="shared" si="47"/>
        <v>22660.76</v>
      </c>
      <c r="S816" s="27">
        <v>5000</v>
      </c>
      <c r="T816" s="27">
        <v>0</v>
      </c>
      <c r="U816" s="27">
        <v>1560</v>
      </c>
      <c r="V816" s="27">
        <v>0</v>
      </c>
      <c r="W816" s="22">
        <f t="shared" si="48"/>
        <v>11</v>
      </c>
      <c r="X816" s="27">
        <v>9</v>
      </c>
      <c r="Y816" s="26"/>
      <c r="Z816" s="26">
        <v>2</v>
      </c>
      <c r="AA816" s="40">
        <v>44834</v>
      </c>
      <c r="AB816" s="34"/>
      <c r="AC816" s="34"/>
      <c r="AD816" s="25" t="s">
        <v>26</v>
      </c>
    </row>
    <row r="817" spans="1:31" ht="31.5" hidden="1" x14ac:dyDescent="0.25">
      <c r="A817" t="s">
        <v>2741</v>
      </c>
      <c r="B817" t="s">
        <v>2128</v>
      </c>
      <c r="C817" s="17">
        <f>+SUBTOTAL(3,$F$8:F817)</f>
        <v>45</v>
      </c>
      <c r="D817" s="24" t="s">
        <v>174</v>
      </c>
      <c r="E817" s="25" t="s">
        <v>181</v>
      </c>
      <c r="F817" s="52" t="s">
        <v>844</v>
      </c>
      <c r="G817" s="23" t="s">
        <v>74</v>
      </c>
      <c r="H817" s="19" t="str">
        <f t="shared" si="46"/>
        <v>"Нуршод Давлат"МЧЖ Боғдорчиликни ривожлантириш</v>
      </c>
      <c r="I817" s="23"/>
      <c r="J817" s="25" t="s">
        <v>23</v>
      </c>
      <c r="K817" s="25" t="s">
        <v>74</v>
      </c>
      <c r="L817" s="18"/>
      <c r="M817" s="18"/>
      <c r="N817" s="20"/>
      <c r="O817" s="20"/>
      <c r="P817" s="20"/>
      <c r="Q817" s="20"/>
      <c r="R817" s="21">
        <f t="shared" si="47"/>
        <v>500</v>
      </c>
      <c r="S817" s="27">
        <v>500</v>
      </c>
      <c r="T817" s="27">
        <v>0</v>
      </c>
      <c r="U817" s="27">
        <v>0</v>
      </c>
      <c r="V817" s="27">
        <v>0</v>
      </c>
      <c r="W817" s="22">
        <f t="shared" si="48"/>
        <v>4</v>
      </c>
      <c r="X817" s="27">
        <v>1</v>
      </c>
      <c r="Y817" s="26">
        <v>2</v>
      </c>
      <c r="Z817" s="26">
        <v>1</v>
      </c>
      <c r="AA817" s="40">
        <v>44821</v>
      </c>
      <c r="AB817" s="34"/>
      <c r="AC817" s="34"/>
      <c r="AD817" s="25" t="s">
        <v>8</v>
      </c>
    </row>
    <row r="818" spans="1:31" ht="47.25" hidden="1" x14ac:dyDescent="0.25">
      <c r="A818" t="s">
        <v>2742</v>
      </c>
      <c r="B818" t="s">
        <v>2128</v>
      </c>
      <c r="C818" s="17">
        <f>+SUBTOTAL(3,$F$8:F818)</f>
        <v>45</v>
      </c>
      <c r="D818" s="24" t="s">
        <v>174</v>
      </c>
      <c r="E818" s="25" t="s">
        <v>181</v>
      </c>
      <c r="F818" s="52" t="s">
        <v>1005</v>
      </c>
      <c r="G818" s="23" t="s">
        <v>348</v>
      </c>
      <c r="H818" s="19" t="str">
        <f t="shared" si="46"/>
        <v>"Регистон Метал Проф"МЧЖ Қурилиш моллари ишлаб чиқариш фаолиятини кенгайтириш</v>
      </c>
      <c r="I818" s="23"/>
      <c r="J818" s="25" t="s">
        <v>20</v>
      </c>
      <c r="K818" s="25" t="s">
        <v>527</v>
      </c>
      <c r="L818" s="18"/>
      <c r="M818" s="18"/>
      <c r="N818" s="20"/>
      <c r="O818" s="20"/>
      <c r="P818" s="20"/>
      <c r="Q818" s="20"/>
      <c r="R818" s="21">
        <f t="shared" si="47"/>
        <v>10500</v>
      </c>
      <c r="S818" s="27">
        <v>3500</v>
      </c>
      <c r="T818" s="27">
        <v>7000</v>
      </c>
      <c r="U818" s="27">
        <v>0</v>
      </c>
      <c r="V818" s="27">
        <v>0</v>
      </c>
      <c r="W818" s="22">
        <f t="shared" si="48"/>
        <v>6</v>
      </c>
      <c r="X818" s="27">
        <v>5</v>
      </c>
      <c r="Y818" s="26">
        <v>0</v>
      </c>
      <c r="Z818" s="26">
        <v>1</v>
      </c>
      <c r="AA818" s="40">
        <v>44888</v>
      </c>
      <c r="AB818" s="34"/>
      <c r="AC818" s="34"/>
      <c r="AD818" s="25" t="s">
        <v>35</v>
      </c>
    </row>
    <row r="819" spans="1:31" ht="31.5" hidden="1" x14ac:dyDescent="0.25">
      <c r="A819" t="s">
        <v>2743</v>
      </c>
      <c r="B819" t="s">
        <v>2128</v>
      </c>
      <c r="C819" s="17">
        <f>+SUBTOTAL(3,$F$8:F819)</f>
        <v>45</v>
      </c>
      <c r="D819" s="24" t="s">
        <v>174</v>
      </c>
      <c r="E819" s="25" t="s">
        <v>181</v>
      </c>
      <c r="F819" s="52" t="s">
        <v>869</v>
      </c>
      <c r="G819" s="23" t="s">
        <v>354</v>
      </c>
      <c r="H819" s="19" t="str">
        <f t="shared" si="46"/>
        <v>"Хум-Дон"ХИЧФ Гишт махсулотлари ишлаб чиқариш</v>
      </c>
      <c r="I819" s="23"/>
      <c r="J819" s="25" t="s">
        <v>20</v>
      </c>
      <c r="K819" s="25" t="s">
        <v>527</v>
      </c>
      <c r="L819" s="18"/>
      <c r="M819" s="18"/>
      <c r="N819" s="20"/>
      <c r="O819" s="20"/>
      <c r="P819" s="20"/>
      <c r="Q819" s="20"/>
      <c r="R819" s="21">
        <f t="shared" si="47"/>
        <v>360</v>
      </c>
      <c r="S819" s="27">
        <v>100</v>
      </c>
      <c r="T819" s="27">
        <v>260</v>
      </c>
      <c r="U819" s="27">
        <v>0</v>
      </c>
      <c r="V819" s="27">
        <v>0</v>
      </c>
      <c r="W819" s="22">
        <f t="shared" si="48"/>
        <v>2</v>
      </c>
      <c r="X819" s="27">
        <v>2</v>
      </c>
      <c r="Y819" s="26"/>
      <c r="Z819" s="26"/>
      <c r="AA819" s="40">
        <v>44662</v>
      </c>
      <c r="AB819" s="34"/>
      <c r="AC819" s="34"/>
      <c r="AD819" s="25" t="s">
        <v>33</v>
      </c>
    </row>
    <row r="820" spans="1:31" ht="31.5" hidden="1" x14ac:dyDescent="0.25">
      <c r="A820" t="s">
        <v>2744</v>
      </c>
      <c r="B820" t="s">
        <v>2128</v>
      </c>
      <c r="C820" s="17">
        <f>+SUBTOTAL(3,$F$8:F820)</f>
        <v>45</v>
      </c>
      <c r="D820" s="24" t="s">
        <v>174</v>
      </c>
      <c r="E820" s="25" t="s">
        <v>181</v>
      </c>
      <c r="F820" s="52" t="s">
        <v>610</v>
      </c>
      <c r="G820" s="23" t="s">
        <v>352</v>
      </c>
      <c r="H820" s="19" t="str">
        <f t="shared" si="46"/>
        <v xml:space="preserve">MAROQAND METAL INVEST МЧЖ ҚК Профнастил ишлаб чиқариш </v>
      </c>
      <c r="I820" s="23"/>
      <c r="J820" s="25" t="s">
        <v>20</v>
      </c>
      <c r="K820" s="25" t="s">
        <v>527</v>
      </c>
      <c r="L820" s="18"/>
      <c r="M820" s="18"/>
      <c r="N820" s="20"/>
      <c r="O820" s="20"/>
      <c r="P820" s="20"/>
      <c r="Q820" s="20"/>
      <c r="R820" s="21">
        <f t="shared" si="47"/>
        <v>12660.5</v>
      </c>
      <c r="S820" s="27">
        <v>7000</v>
      </c>
      <c r="T820" s="27">
        <v>0</v>
      </c>
      <c r="U820" s="27">
        <v>500</v>
      </c>
      <c r="V820" s="27">
        <v>0</v>
      </c>
      <c r="W820" s="22">
        <f t="shared" si="48"/>
        <v>3</v>
      </c>
      <c r="X820" s="27">
        <v>3</v>
      </c>
      <c r="Y820" s="26"/>
      <c r="Z820" s="26"/>
      <c r="AA820" s="40">
        <v>44821</v>
      </c>
      <c r="AB820" s="34"/>
      <c r="AC820" s="34"/>
      <c r="AD820" s="25" t="s">
        <v>90</v>
      </c>
    </row>
    <row r="821" spans="1:31" ht="31.5" hidden="1" x14ac:dyDescent="0.25">
      <c r="A821" t="s">
        <v>2745</v>
      </c>
      <c r="B821" t="s">
        <v>2128</v>
      </c>
      <c r="C821" s="17">
        <f>+SUBTOTAL(3,$F$8:F821)</f>
        <v>45</v>
      </c>
      <c r="D821" s="24" t="s">
        <v>174</v>
      </c>
      <c r="E821" s="25" t="s">
        <v>181</v>
      </c>
      <c r="F821" s="52" t="s">
        <v>335</v>
      </c>
      <c r="G821" s="23" t="s">
        <v>336</v>
      </c>
      <c r="H821" s="19" t="str">
        <f t="shared" si="46"/>
        <v>Эшонкулов Давлат Абдунабиевич Умумий овқатланиш корхоналари (кафе, ресторан)</v>
      </c>
      <c r="I821" s="23"/>
      <c r="J821" s="25" t="s">
        <v>24</v>
      </c>
      <c r="K821" s="25" t="s">
        <v>531</v>
      </c>
      <c r="L821" s="18"/>
      <c r="M821" s="18"/>
      <c r="N821" s="20"/>
      <c r="O821" s="20"/>
      <c r="P821" s="20"/>
      <c r="Q821" s="20"/>
      <c r="R821" s="21">
        <f t="shared" si="47"/>
        <v>1200</v>
      </c>
      <c r="S821" s="27">
        <v>1200</v>
      </c>
      <c r="T821" s="27">
        <v>0</v>
      </c>
      <c r="U821" s="27">
        <v>0</v>
      </c>
      <c r="V821" s="27">
        <v>0</v>
      </c>
      <c r="W821" s="22">
        <f t="shared" si="48"/>
        <v>15</v>
      </c>
      <c r="X821" s="22">
        <v>14</v>
      </c>
      <c r="Y821" s="22"/>
      <c r="Z821" s="22">
        <v>1</v>
      </c>
      <c r="AA821" s="40">
        <v>44821</v>
      </c>
      <c r="AB821" s="34"/>
      <c r="AC821" s="34"/>
      <c r="AD821" s="25" t="s">
        <v>8</v>
      </c>
    </row>
    <row r="822" spans="1:31" ht="31.5" hidden="1" x14ac:dyDescent="0.25">
      <c r="A822" t="s">
        <v>3084</v>
      </c>
      <c r="B822" t="s">
        <v>1092</v>
      </c>
      <c r="C822" s="17">
        <f>+SUBTOTAL(3,$F$8:F822)</f>
        <v>45</v>
      </c>
      <c r="D822" s="24" t="s">
        <v>174</v>
      </c>
      <c r="E822" s="25" t="s">
        <v>181</v>
      </c>
      <c r="F822" s="52" t="s">
        <v>1393</v>
      </c>
      <c r="G822" s="23" t="s">
        <v>1394</v>
      </c>
      <c r="H822" s="19" t="str">
        <f t="shared" si="46"/>
        <v>"Mehribon Agro Fruit" ОК Боғдорчилик (узумчилик) ривожлантириш</v>
      </c>
      <c r="I822" s="23"/>
      <c r="J822" s="25" t="s">
        <v>23</v>
      </c>
      <c r="K822" s="25" t="s">
        <v>110</v>
      </c>
      <c r="L822" s="18"/>
      <c r="M822" s="18"/>
      <c r="N822" s="20"/>
      <c r="O822" s="20"/>
      <c r="P822" s="20"/>
      <c r="Q822" s="20"/>
      <c r="R822" s="21">
        <f t="shared" si="47"/>
        <v>14000</v>
      </c>
      <c r="S822" s="59">
        <v>14000</v>
      </c>
      <c r="T822" s="27"/>
      <c r="U822" s="27"/>
      <c r="V822" s="27"/>
      <c r="W822" s="22">
        <f t="shared" si="48"/>
        <v>15</v>
      </c>
      <c r="X822" s="54">
        <v>15</v>
      </c>
      <c r="Y822" s="26"/>
      <c r="Z822" s="26"/>
      <c r="AA822" s="40">
        <v>44742</v>
      </c>
      <c r="AB822" s="34"/>
      <c r="AC822" s="34" t="s">
        <v>3277</v>
      </c>
      <c r="AD822" s="25" t="s">
        <v>8</v>
      </c>
    </row>
    <row r="823" spans="1:31" ht="31.5" hidden="1" x14ac:dyDescent="0.25">
      <c r="A823" t="s">
        <v>3085</v>
      </c>
      <c r="B823" t="s">
        <v>1092</v>
      </c>
      <c r="C823" s="17">
        <f>+SUBTOTAL(3,$F$8:F823)</f>
        <v>45</v>
      </c>
      <c r="D823" s="24" t="s">
        <v>174</v>
      </c>
      <c r="E823" s="25" t="s">
        <v>181</v>
      </c>
      <c r="F823" s="52" t="s">
        <v>1107</v>
      </c>
      <c r="G823" s="23" t="s">
        <v>1108</v>
      </c>
      <c r="H823" s="19" t="str">
        <f t="shared" si="46"/>
        <v>"SAM GOLDEN GROUP 777" МЧЖ Шебекн ишлаб чиқариш фаолиятини ташкил этиш</v>
      </c>
      <c r="I823" s="23"/>
      <c r="J823" s="25" t="s">
        <v>20</v>
      </c>
      <c r="K823" s="25" t="s">
        <v>527</v>
      </c>
      <c r="L823" s="18"/>
      <c r="M823" s="18"/>
      <c r="N823" s="20"/>
      <c r="O823" s="20"/>
      <c r="P823" s="20"/>
      <c r="Q823" s="20"/>
      <c r="R823" s="21">
        <f t="shared" si="47"/>
        <v>3498</v>
      </c>
      <c r="S823" s="27">
        <v>1500</v>
      </c>
      <c r="T823" s="27">
        <v>1998</v>
      </c>
      <c r="U823" s="27"/>
      <c r="V823" s="27"/>
      <c r="W823" s="22">
        <f t="shared" si="48"/>
        <v>8</v>
      </c>
      <c r="X823" s="27">
        <v>6</v>
      </c>
      <c r="Y823" s="26">
        <v>2</v>
      </c>
      <c r="Z823" s="26"/>
      <c r="AA823" s="40">
        <v>44616</v>
      </c>
      <c r="AB823" s="34"/>
      <c r="AC823" s="34" t="s">
        <v>3278</v>
      </c>
      <c r="AD823" s="25" t="s">
        <v>28</v>
      </c>
    </row>
    <row r="824" spans="1:31" ht="31.5" hidden="1" x14ac:dyDescent="0.25">
      <c r="A824" t="s">
        <v>3086</v>
      </c>
      <c r="B824" t="s">
        <v>1092</v>
      </c>
      <c r="C824" s="17">
        <f>+SUBTOTAL(3,$F$8:F824)</f>
        <v>45</v>
      </c>
      <c r="D824" s="24" t="s">
        <v>174</v>
      </c>
      <c r="E824" s="25" t="s">
        <v>181</v>
      </c>
      <c r="F824" s="52" t="s">
        <v>1240</v>
      </c>
      <c r="G824" s="23" t="s">
        <v>1241</v>
      </c>
      <c r="H824" s="19" t="str">
        <f t="shared" si="46"/>
        <v xml:space="preserve">"ZIYODA OMAD TRANS" МЧЖ Ёғ ишлаб чиқаришни кенгайтириш </v>
      </c>
      <c r="I824" s="23"/>
      <c r="J824" s="25" t="s">
        <v>20</v>
      </c>
      <c r="K824" s="25" t="s">
        <v>537</v>
      </c>
      <c r="L824" s="18"/>
      <c r="M824" s="18"/>
      <c r="N824" s="20"/>
      <c r="O824" s="20"/>
      <c r="P824" s="20"/>
      <c r="Q824" s="20"/>
      <c r="R824" s="21">
        <f t="shared" si="47"/>
        <v>6000</v>
      </c>
      <c r="S824" s="27">
        <v>3250</v>
      </c>
      <c r="T824" s="27">
        <v>2750</v>
      </c>
      <c r="U824" s="27"/>
      <c r="V824" s="27"/>
      <c r="W824" s="22">
        <f t="shared" si="48"/>
        <v>4</v>
      </c>
      <c r="X824" s="27">
        <v>4</v>
      </c>
      <c r="Y824" s="26"/>
      <c r="Z824" s="26"/>
      <c r="AA824" s="40">
        <v>44698</v>
      </c>
      <c r="AB824" s="34"/>
      <c r="AC824" s="34" t="s">
        <v>3279</v>
      </c>
      <c r="AD824" s="25" t="s">
        <v>6</v>
      </c>
    </row>
    <row r="825" spans="1:31" ht="31.5" hidden="1" x14ac:dyDescent="0.25">
      <c r="A825" t="s">
        <v>3087</v>
      </c>
      <c r="B825" t="s">
        <v>1092</v>
      </c>
      <c r="C825" s="17">
        <f>+SUBTOTAL(3,$F$8:F825)</f>
        <v>45</v>
      </c>
      <c r="D825" s="24" t="s">
        <v>174</v>
      </c>
      <c r="E825" s="25" t="s">
        <v>181</v>
      </c>
      <c r="F825" s="52" t="s">
        <v>1242</v>
      </c>
      <c r="G825" s="23" t="s">
        <v>1243</v>
      </c>
      <c r="H825" s="19" t="str">
        <f t="shared" si="46"/>
        <v>"EVRO AZIYA METALL" МЧЖ Метални кесиш ва буклаш</v>
      </c>
      <c r="I825" s="23"/>
      <c r="J825" s="25" t="s">
        <v>20</v>
      </c>
      <c r="K825" s="25" t="s">
        <v>540</v>
      </c>
      <c r="L825" s="18"/>
      <c r="M825" s="18"/>
      <c r="N825" s="20"/>
      <c r="O825" s="20"/>
      <c r="P825" s="20"/>
      <c r="Q825" s="20"/>
      <c r="R825" s="21">
        <f t="shared" si="47"/>
        <v>1245.31</v>
      </c>
      <c r="S825" s="21">
        <f>110*11.321</f>
        <v>1245.31</v>
      </c>
      <c r="T825" s="27"/>
      <c r="U825" s="27"/>
      <c r="V825" s="27"/>
      <c r="W825" s="22">
        <f t="shared" si="48"/>
        <v>2</v>
      </c>
      <c r="X825" s="27">
        <v>2</v>
      </c>
      <c r="Y825" s="26"/>
      <c r="Z825" s="26"/>
      <c r="AA825" s="40">
        <v>44697</v>
      </c>
      <c r="AB825" s="34"/>
      <c r="AC825" s="34" t="s">
        <v>3280</v>
      </c>
      <c r="AD825" s="25" t="s">
        <v>21</v>
      </c>
    </row>
    <row r="826" spans="1:31" ht="31.5" hidden="1" x14ac:dyDescent="0.25">
      <c r="A826" t="s">
        <v>3088</v>
      </c>
      <c r="B826" t="s">
        <v>1092</v>
      </c>
      <c r="C826" s="17">
        <f>+SUBTOTAL(3,$F$8:F826)</f>
        <v>45</v>
      </c>
      <c r="D826" s="24" t="s">
        <v>174</v>
      </c>
      <c r="E826" s="25" t="s">
        <v>181</v>
      </c>
      <c r="F826" s="52" t="s">
        <v>1244</v>
      </c>
      <c r="G826" s="23" t="s">
        <v>1245</v>
      </c>
      <c r="H826" s="19" t="str">
        <f t="shared" si="46"/>
        <v>"MINNOMASTER PLAST" МЧЖ Пластмасса плинтуслар ишлаб чиқариш</v>
      </c>
      <c r="I826" s="23"/>
      <c r="J826" s="25" t="s">
        <v>20</v>
      </c>
      <c r="K826" s="25" t="s">
        <v>527</v>
      </c>
      <c r="L826" s="18"/>
      <c r="M826" s="18"/>
      <c r="N826" s="20"/>
      <c r="O826" s="20"/>
      <c r="P826" s="20"/>
      <c r="Q826" s="20"/>
      <c r="R826" s="21">
        <f t="shared" si="47"/>
        <v>600</v>
      </c>
      <c r="S826" s="27">
        <v>600</v>
      </c>
      <c r="T826" s="27"/>
      <c r="U826" s="27"/>
      <c r="V826" s="27"/>
      <c r="W826" s="22">
        <f t="shared" si="48"/>
        <v>2</v>
      </c>
      <c r="X826" s="27">
        <v>2</v>
      </c>
      <c r="Y826" s="26"/>
      <c r="Z826" s="26"/>
      <c r="AA826" s="40">
        <v>44697</v>
      </c>
      <c r="AB826" s="34"/>
      <c r="AC826" s="34" t="s">
        <v>3281</v>
      </c>
      <c r="AD826" s="25" t="s">
        <v>1082</v>
      </c>
    </row>
    <row r="827" spans="1:31" ht="31.5" hidden="1" x14ac:dyDescent="0.25">
      <c r="A827" t="s">
        <v>3089</v>
      </c>
      <c r="B827" t="s">
        <v>1092</v>
      </c>
      <c r="C827" s="17">
        <f>+SUBTOTAL(3,$F$8:F827)</f>
        <v>45</v>
      </c>
      <c r="D827" s="24" t="s">
        <v>174</v>
      </c>
      <c r="E827" s="25" t="s">
        <v>181</v>
      </c>
      <c r="F827" s="52" t="s">
        <v>1395</v>
      </c>
      <c r="G827" s="23" t="s">
        <v>1396</v>
      </c>
      <c r="H827" s="19" t="str">
        <f t="shared" si="46"/>
        <v>"INNOCRAFT" МЧЖ Қурилиш хизматлари</v>
      </c>
      <c r="I827" s="23"/>
      <c r="J827" s="25" t="s">
        <v>24</v>
      </c>
      <c r="K827" s="25" t="s">
        <v>545</v>
      </c>
      <c r="L827" s="18"/>
      <c r="M827" s="18"/>
      <c r="N827" s="20"/>
      <c r="O827" s="20"/>
      <c r="P827" s="20"/>
      <c r="Q827" s="20"/>
      <c r="R827" s="21">
        <f t="shared" si="47"/>
        <v>2500</v>
      </c>
      <c r="S827" s="27">
        <v>2500</v>
      </c>
      <c r="T827" s="27"/>
      <c r="U827" s="27"/>
      <c r="V827" s="27"/>
      <c r="W827" s="22">
        <f t="shared" si="48"/>
        <v>57</v>
      </c>
      <c r="X827" s="27">
        <v>57</v>
      </c>
      <c r="Y827" s="26"/>
      <c r="Z827" s="26"/>
      <c r="AA827" s="40">
        <v>44742</v>
      </c>
      <c r="AB827" s="34"/>
      <c r="AC827" s="34" t="s">
        <v>3282</v>
      </c>
      <c r="AD827" s="25" t="s">
        <v>6</v>
      </c>
    </row>
    <row r="828" spans="1:31" ht="31.5" hidden="1" x14ac:dyDescent="0.25">
      <c r="A828" t="s">
        <v>3090</v>
      </c>
      <c r="B828" t="s">
        <v>1092</v>
      </c>
      <c r="C828" s="17">
        <f>+SUBTOTAL(3,$F$8:F828)</f>
        <v>45</v>
      </c>
      <c r="D828" s="24" t="s">
        <v>174</v>
      </c>
      <c r="E828" s="25" t="s">
        <v>181</v>
      </c>
      <c r="F828" s="52" t="s">
        <v>1397</v>
      </c>
      <c r="G828" s="23" t="s">
        <v>1396</v>
      </c>
      <c r="H828" s="19" t="str">
        <f t="shared" si="46"/>
        <v>"MIRONKUL GROUP TOWER" МЧЖ Қурилиш хизматлари</v>
      </c>
      <c r="I828" s="23"/>
      <c r="J828" s="25" t="s">
        <v>24</v>
      </c>
      <c r="K828" s="25" t="s">
        <v>545</v>
      </c>
      <c r="L828" s="18"/>
      <c r="M828" s="18"/>
      <c r="N828" s="20"/>
      <c r="O828" s="20"/>
      <c r="P828" s="20"/>
      <c r="Q828" s="20"/>
      <c r="R828" s="21">
        <f t="shared" si="47"/>
        <v>2100</v>
      </c>
      <c r="S828" s="27">
        <v>2100</v>
      </c>
      <c r="T828" s="27"/>
      <c r="U828" s="27"/>
      <c r="V828" s="27"/>
      <c r="W828" s="22">
        <f t="shared" si="48"/>
        <v>21</v>
      </c>
      <c r="X828" s="27">
        <v>21</v>
      </c>
      <c r="Y828" s="26"/>
      <c r="Z828" s="26"/>
      <c r="AA828" s="40">
        <v>44742</v>
      </c>
      <c r="AB828" s="34"/>
      <c r="AC828" s="34" t="s">
        <v>3283</v>
      </c>
      <c r="AD828" s="25" t="s">
        <v>89</v>
      </c>
    </row>
    <row r="829" spans="1:31" ht="31.5" hidden="1" x14ac:dyDescent="0.25">
      <c r="A829" t="s">
        <v>3091</v>
      </c>
      <c r="B829" t="s">
        <v>1092</v>
      </c>
      <c r="C829" s="17">
        <f>+SUBTOTAL(3,$F$8:F829)</f>
        <v>45</v>
      </c>
      <c r="D829" s="24" t="s">
        <v>174</v>
      </c>
      <c r="E829" s="25" t="s">
        <v>181</v>
      </c>
      <c r="F829" s="52" t="s">
        <v>1631</v>
      </c>
      <c r="G829" s="23" t="s">
        <v>60</v>
      </c>
      <c r="H829" s="19" t="str">
        <f t="shared" si="46"/>
        <v>"Malik MFB" МЧЖ Юк ташиш хизматини ташкил этиш</v>
      </c>
      <c r="I829" s="23"/>
      <c r="J829" s="25" t="s">
        <v>24</v>
      </c>
      <c r="K829" s="25" t="s">
        <v>530</v>
      </c>
      <c r="L829" s="18"/>
      <c r="M829" s="18"/>
      <c r="N829" s="20"/>
      <c r="O829" s="20"/>
      <c r="P829" s="20"/>
      <c r="Q829" s="20"/>
      <c r="R829" s="21">
        <f t="shared" si="47"/>
        <v>750</v>
      </c>
      <c r="S829" s="27">
        <v>223</v>
      </c>
      <c r="T829" s="27">
        <v>527</v>
      </c>
      <c r="U829" s="27"/>
      <c r="V829" s="27"/>
      <c r="W829" s="22">
        <f t="shared" si="48"/>
        <v>3</v>
      </c>
      <c r="X829" s="27">
        <v>3</v>
      </c>
      <c r="Y829" s="26"/>
      <c r="Z829" s="26"/>
      <c r="AA829" s="40">
        <v>44804</v>
      </c>
      <c r="AB829" s="34"/>
      <c r="AC829" s="34" t="s">
        <v>3284</v>
      </c>
      <c r="AD829" s="25" t="s">
        <v>554</v>
      </c>
    </row>
    <row r="830" spans="1:31" ht="31.5" hidden="1" x14ac:dyDescent="0.25">
      <c r="A830" t="s">
        <v>3455</v>
      </c>
      <c r="B830" t="s">
        <v>2128</v>
      </c>
      <c r="C830" s="17">
        <f>+SUBTOTAL(3,$F$8:F830)</f>
        <v>45</v>
      </c>
      <c r="D830" s="24" t="s">
        <v>174</v>
      </c>
      <c r="E830" s="25" t="s">
        <v>181</v>
      </c>
      <c r="F830" s="52" t="s">
        <v>1058</v>
      </c>
      <c r="G830" s="23" t="s">
        <v>487</v>
      </c>
      <c r="H830" s="19" t="str">
        <f t="shared" si="46"/>
        <v>"SAMARQAND EXPRESS PLAST"МЧЖ Пед капсулалар ишлаб чиқариш</v>
      </c>
      <c r="I830" s="23"/>
      <c r="J830" s="25" t="s">
        <v>20</v>
      </c>
      <c r="K830" s="25" t="s">
        <v>552</v>
      </c>
      <c r="L830" s="18"/>
      <c r="M830" s="18"/>
      <c r="N830" s="20"/>
      <c r="O830" s="20"/>
      <c r="P830" s="20"/>
      <c r="Q830" s="20"/>
      <c r="R830" s="21">
        <f t="shared" si="47"/>
        <v>10940</v>
      </c>
      <c r="S830" s="27">
        <v>10940</v>
      </c>
      <c r="T830" s="27">
        <v>0</v>
      </c>
      <c r="U830" s="27">
        <v>0</v>
      </c>
      <c r="V830" s="27">
        <v>0</v>
      </c>
      <c r="W830" s="22">
        <f t="shared" si="48"/>
        <v>30</v>
      </c>
      <c r="X830" s="27">
        <v>30</v>
      </c>
      <c r="Y830" s="26">
        <v>0</v>
      </c>
      <c r="Z830" s="26">
        <v>0</v>
      </c>
      <c r="AA830" s="40">
        <v>44908</v>
      </c>
      <c r="AB830" s="34">
        <v>44908</v>
      </c>
      <c r="AC830" s="34" t="s">
        <v>2225</v>
      </c>
      <c r="AD830" s="25" t="s">
        <v>6</v>
      </c>
      <c r="AE830" t="s">
        <v>3416</v>
      </c>
    </row>
    <row r="831" spans="1:31" ht="31.5" hidden="1" x14ac:dyDescent="0.25">
      <c r="A831" t="s">
        <v>3690</v>
      </c>
      <c r="B831" t="s">
        <v>2128</v>
      </c>
      <c r="C831" s="17">
        <f>+SUBTOTAL(3,$F$8:F831)</f>
        <v>45</v>
      </c>
      <c r="D831" s="24" t="s">
        <v>174</v>
      </c>
      <c r="E831" s="25" t="s">
        <v>181</v>
      </c>
      <c r="F831" s="52" t="s">
        <v>1815</v>
      </c>
      <c r="G831" s="23" t="s">
        <v>1725</v>
      </c>
      <c r="H831" s="19" t="str">
        <f t="shared" si="46"/>
        <v>"KLINIKA N" МЧЖ Тиббий хизмат курсатишни ташкил этиш</v>
      </c>
      <c r="I831" s="23"/>
      <c r="J831" s="25" t="s">
        <v>24</v>
      </c>
      <c r="K831" s="25" t="s">
        <v>116</v>
      </c>
      <c r="L831" s="18"/>
      <c r="M831" s="18"/>
      <c r="N831" s="20"/>
      <c r="O831" s="20"/>
      <c r="P831" s="20"/>
      <c r="Q831" s="20"/>
      <c r="R831" s="21">
        <f t="shared" si="47"/>
        <v>12000</v>
      </c>
      <c r="S831" s="27">
        <v>10000</v>
      </c>
      <c r="T831" s="27">
        <v>2000</v>
      </c>
      <c r="U831" s="27"/>
      <c r="V831" s="27"/>
      <c r="W831" s="22">
        <f t="shared" si="48"/>
        <v>13</v>
      </c>
      <c r="X831" s="27">
        <v>10</v>
      </c>
      <c r="Y831" s="26"/>
      <c r="Z831" s="26">
        <v>3</v>
      </c>
      <c r="AA831" s="40">
        <v>44912</v>
      </c>
      <c r="AB831" s="34">
        <v>44912</v>
      </c>
      <c r="AC831" s="34" t="s">
        <v>3199</v>
      </c>
      <c r="AD831" s="25" t="s">
        <v>91</v>
      </c>
      <c r="AE831" t="s">
        <v>3417</v>
      </c>
    </row>
    <row r="832" spans="1:31" ht="31.5" hidden="1" x14ac:dyDescent="0.25">
      <c r="A832" t="s">
        <v>3691</v>
      </c>
      <c r="B832" t="s">
        <v>2128</v>
      </c>
      <c r="C832" s="17">
        <f>+SUBTOTAL(3,$F$8:F832)</f>
        <v>45</v>
      </c>
      <c r="D832" s="24" t="s">
        <v>174</v>
      </c>
      <c r="E832" s="25" t="s">
        <v>181</v>
      </c>
      <c r="F832" s="52" t="s">
        <v>1821</v>
      </c>
      <c r="G832" s="23" t="s">
        <v>159</v>
      </c>
      <c r="H832" s="19" t="str">
        <f t="shared" si="46"/>
        <v>"MAMUR" МЧЖ Музлатгичли омборхона ташкил қилиш</v>
      </c>
      <c r="I832" s="23"/>
      <c r="J832" s="25" t="s">
        <v>23</v>
      </c>
      <c r="K832" s="25" t="s">
        <v>39</v>
      </c>
      <c r="L832" s="18"/>
      <c r="M832" s="18"/>
      <c r="N832" s="20"/>
      <c r="O832" s="20"/>
      <c r="P832" s="20"/>
      <c r="Q832" s="20"/>
      <c r="R832" s="21">
        <f t="shared" si="47"/>
        <v>4000</v>
      </c>
      <c r="S832" s="27">
        <v>3500</v>
      </c>
      <c r="T832" s="27">
        <v>500</v>
      </c>
      <c r="U832" s="27"/>
      <c r="V832" s="27"/>
      <c r="W832" s="22">
        <f t="shared" si="48"/>
        <v>7</v>
      </c>
      <c r="X832" s="27">
        <v>7</v>
      </c>
      <c r="Y832" s="26"/>
      <c r="Z832" s="26"/>
      <c r="AA832" s="40">
        <v>44911</v>
      </c>
      <c r="AB832" s="34">
        <v>44909</v>
      </c>
      <c r="AC832" s="34" t="s">
        <v>2313</v>
      </c>
      <c r="AD832" s="25" t="s">
        <v>160</v>
      </c>
      <c r="AE832" t="s">
        <v>3417</v>
      </c>
    </row>
    <row r="833" spans="1:31" ht="31.5" hidden="1" x14ac:dyDescent="0.25">
      <c r="A833" t="s">
        <v>3692</v>
      </c>
      <c r="B833" t="s">
        <v>2128</v>
      </c>
      <c r="C833" s="17">
        <f>+SUBTOTAL(3,$F$8:F833)</f>
        <v>45</v>
      </c>
      <c r="D833" s="24" t="s">
        <v>174</v>
      </c>
      <c r="E833" s="25" t="s">
        <v>181</v>
      </c>
      <c r="F833" s="52" t="s">
        <v>1846</v>
      </c>
      <c r="G833" s="23" t="s">
        <v>63</v>
      </c>
      <c r="H833" s="19" t="str">
        <f t="shared" si="46"/>
        <v>"ONLY FURNITURE PRODUCTS" МЧЖ Мебель ишлаб чиқаришни ташкил этиш</v>
      </c>
      <c r="I833" s="23"/>
      <c r="J833" s="25" t="s">
        <v>20</v>
      </c>
      <c r="K833" s="25" t="s">
        <v>1386</v>
      </c>
      <c r="L833" s="18"/>
      <c r="M833" s="18"/>
      <c r="N833" s="20"/>
      <c r="O833" s="20"/>
      <c r="P833" s="20"/>
      <c r="Q833" s="20"/>
      <c r="R833" s="21">
        <f t="shared" si="47"/>
        <v>11980</v>
      </c>
      <c r="S833" s="27">
        <v>11980</v>
      </c>
      <c r="T833" s="27"/>
      <c r="U833" s="27"/>
      <c r="V833" s="27"/>
      <c r="W833" s="22">
        <f t="shared" si="48"/>
        <v>10</v>
      </c>
      <c r="X833" s="27">
        <v>10</v>
      </c>
      <c r="Y833" s="26"/>
      <c r="Z833" s="26"/>
      <c r="AA833" s="40">
        <v>44911</v>
      </c>
      <c r="AB833" s="34">
        <v>44908</v>
      </c>
      <c r="AC833" s="34" t="s">
        <v>2316</v>
      </c>
      <c r="AD833" s="25" t="s">
        <v>8</v>
      </c>
      <c r="AE833" t="s">
        <v>3417</v>
      </c>
    </row>
    <row r="834" spans="1:31" ht="63" hidden="1" x14ac:dyDescent="0.25">
      <c r="A834" t="s">
        <v>3693</v>
      </c>
      <c r="B834" t="s">
        <v>2128</v>
      </c>
      <c r="C834" s="17">
        <f>+SUBTOTAL(3,$F$8:F834)</f>
        <v>45</v>
      </c>
      <c r="D834" s="24" t="s">
        <v>174</v>
      </c>
      <c r="E834" s="25" t="s">
        <v>181</v>
      </c>
      <c r="F834" s="52" t="s">
        <v>1874</v>
      </c>
      <c r="G834" s="23" t="s">
        <v>1875</v>
      </c>
      <c r="H834" s="19" t="str">
        <f t="shared" si="46"/>
        <v>"SAMARKAND MEGA HOLOD" МЧЖ HVAC (иситиш, вентиляция, кондиционер, саноат совутиш) ускуналарини ишлаб чиқаришни ташкил этиш</v>
      </c>
      <c r="I834" s="23"/>
      <c r="J834" s="25" t="s">
        <v>20</v>
      </c>
      <c r="K834" s="25" t="s">
        <v>1666</v>
      </c>
      <c r="L834" s="18"/>
      <c r="M834" s="18"/>
      <c r="N834" s="20"/>
      <c r="O834" s="20"/>
      <c r="P834" s="20"/>
      <c r="Q834" s="20"/>
      <c r="R834" s="21">
        <f t="shared" si="47"/>
        <v>42500</v>
      </c>
      <c r="S834" s="27">
        <v>42500</v>
      </c>
      <c r="T834" s="27"/>
      <c r="U834" s="27"/>
      <c r="V834" s="27"/>
      <c r="W834" s="22">
        <f t="shared" si="48"/>
        <v>55</v>
      </c>
      <c r="X834" s="27">
        <v>35</v>
      </c>
      <c r="Y834" s="26"/>
      <c r="Z834" s="26">
        <v>20</v>
      </c>
      <c r="AA834" s="40">
        <v>44917</v>
      </c>
      <c r="AB834" s="34">
        <v>44917</v>
      </c>
      <c r="AC834" s="34" t="s">
        <v>3405</v>
      </c>
      <c r="AD834" s="25" t="s">
        <v>8</v>
      </c>
      <c r="AE834" t="s">
        <v>3417</v>
      </c>
    </row>
    <row r="835" spans="1:31" ht="31.5" hidden="1" x14ac:dyDescent="0.25">
      <c r="A835" t="s">
        <v>3694</v>
      </c>
      <c r="B835" t="s">
        <v>2128</v>
      </c>
      <c r="C835" s="17">
        <f>+SUBTOTAL(3,$F$8:F835)</f>
        <v>45</v>
      </c>
      <c r="D835" s="24" t="s">
        <v>174</v>
      </c>
      <c r="E835" s="25" t="s">
        <v>181</v>
      </c>
      <c r="F835" s="52" t="s">
        <v>1937</v>
      </c>
      <c r="G835" s="23" t="s">
        <v>103</v>
      </c>
      <c r="H835" s="19" t="str">
        <f t="shared" si="46"/>
        <v>"Хаким Раббим шифо" МЧЖ Тиббий хизмат кўрсатиш маркази ташкил этиш</v>
      </c>
      <c r="I835" s="23"/>
      <c r="J835" s="25" t="s">
        <v>24</v>
      </c>
      <c r="K835" s="25" t="s">
        <v>116</v>
      </c>
      <c r="L835" s="18"/>
      <c r="M835" s="18"/>
      <c r="N835" s="20"/>
      <c r="O835" s="20"/>
      <c r="P835" s="20"/>
      <c r="Q835" s="20"/>
      <c r="R835" s="21">
        <f t="shared" si="47"/>
        <v>5000</v>
      </c>
      <c r="S835" s="27">
        <v>3000</v>
      </c>
      <c r="T835" s="27">
        <v>2000</v>
      </c>
      <c r="U835" s="27"/>
      <c r="V835" s="27"/>
      <c r="W835" s="22">
        <f t="shared" si="48"/>
        <v>25</v>
      </c>
      <c r="X835" s="27">
        <v>20</v>
      </c>
      <c r="Y835" s="26"/>
      <c r="Z835" s="26">
        <v>5</v>
      </c>
      <c r="AA835" s="40">
        <v>44912</v>
      </c>
      <c r="AB835" s="34">
        <v>44909</v>
      </c>
      <c r="AC835" s="34" t="s">
        <v>3204</v>
      </c>
      <c r="AD835" s="25" t="s">
        <v>6</v>
      </c>
      <c r="AE835" t="s">
        <v>3417</v>
      </c>
    </row>
    <row r="836" spans="1:31" ht="47.25" hidden="1" x14ac:dyDescent="0.25">
      <c r="A836" t="s">
        <v>3695</v>
      </c>
      <c r="B836" t="s">
        <v>2128</v>
      </c>
      <c r="C836" s="17">
        <f>+SUBTOTAL(3,$F$8:F836)</f>
        <v>45</v>
      </c>
      <c r="D836" s="24" t="s">
        <v>174</v>
      </c>
      <c r="E836" s="25" t="s">
        <v>181</v>
      </c>
      <c r="F836" s="52" t="s">
        <v>1944</v>
      </c>
      <c r="G836" s="23" t="s">
        <v>1945</v>
      </c>
      <c r="H836" s="19" t="str">
        <f t="shared" si="46"/>
        <v>"Эргаш ота сифат савдо" МЧЖ Махсус техникаларда транспорт хизмати кўрсатишни ташкил этиш</v>
      </c>
      <c r="I836" s="23"/>
      <c r="J836" s="25" t="s">
        <v>24</v>
      </c>
      <c r="K836" s="25" t="s">
        <v>530</v>
      </c>
      <c r="L836" s="18"/>
      <c r="M836" s="18"/>
      <c r="N836" s="20"/>
      <c r="O836" s="20"/>
      <c r="P836" s="20"/>
      <c r="Q836" s="20"/>
      <c r="R836" s="21">
        <f t="shared" si="47"/>
        <v>5600</v>
      </c>
      <c r="S836" s="54">
        <v>1100</v>
      </c>
      <c r="T836" s="27">
        <v>4500</v>
      </c>
      <c r="U836" s="27"/>
      <c r="V836" s="27"/>
      <c r="W836" s="22">
        <f t="shared" si="48"/>
        <v>2</v>
      </c>
      <c r="X836" s="27">
        <v>2</v>
      </c>
      <c r="Y836" s="26"/>
      <c r="Z836" s="26"/>
      <c r="AA836" s="40">
        <v>44911</v>
      </c>
      <c r="AB836" s="34">
        <v>44909</v>
      </c>
      <c r="AC836" s="34" t="s">
        <v>2326</v>
      </c>
      <c r="AD836" s="25" t="s">
        <v>89</v>
      </c>
      <c r="AE836" t="s">
        <v>3417</v>
      </c>
    </row>
    <row r="837" spans="1:31" ht="47.25" hidden="1" x14ac:dyDescent="0.25">
      <c r="A837" t="s">
        <v>3696</v>
      </c>
      <c r="B837" t="s">
        <v>2128</v>
      </c>
      <c r="C837" s="17">
        <f>+SUBTOTAL(3,$F$8:F837)</f>
        <v>45</v>
      </c>
      <c r="D837" s="24" t="s">
        <v>174</v>
      </c>
      <c r="E837" s="25" t="s">
        <v>181</v>
      </c>
      <c r="F837" s="52" t="s">
        <v>2092</v>
      </c>
      <c r="G837" s="23" t="s">
        <v>2093</v>
      </c>
      <c r="H837" s="19" t="str">
        <f t="shared" si="46"/>
        <v>"Абдулазиз Метал Сервис" МЧЖ Метал трубалар  (нержавейка) ишлаб чиқаришни ташкил этиш</v>
      </c>
      <c r="I837" s="23"/>
      <c r="J837" s="25" t="s">
        <v>20</v>
      </c>
      <c r="K837" s="25" t="s">
        <v>549</v>
      </c>
      <c r="L837" s="18"/>
      <c r="M837" s="18"/>
      <c r="N837" s="20"/>
      <c r="O837" s="20"/>
      <c r="P837" s="20"/>
      <c r="Q837" s="20"/>
      <c r="R837" s="21">
        <f t="shared" si="47"/>
        <v>37500</v>
      </c>
      <c r="S837" s="27">
        <v>37500</v>
      </c>
      <c r="T837" s="27"/>
      <c r="U837" s="27"/>
      <c r="V837" s="27"/>
      <c r="W837" s="22">
        <f t="shared" si="48"/>
        <v>12</v>
      </c>
      <c r="X837" s="27">
        <v>12</v>
      </c>
      <c r="Y837" s="26"/>
      <c r="Z837" s="26"/>
      <c r="AA837" s="40">
        <v>44917</v>
      </c>
      <c r="AB837" s="34">
        <v>44917</v>
      </c>
      <c r="AC837" s="34" t="s">
        <v>3406</v>
      </c>
      <c r="AD837" s="25" t="s">
        <v>8</v>
      </c>
      <c r="AE837" t="s">
        <v>3417</v>
      </c>
    </row>
    <row r="838" spans="1:31" ht="47.25" hidden="1" x14ac:dyDescent="0.25">
      <c r="A838" t="s">
        <v>3697</v>
      </c>
      <c r="B838" t="s">
        <v>2128</v>
      </c>
      <c r="C838" s="17">
        <f>+SUBTOTAL(3,$F$8:F838)</f>
        <v>45</v>
      </c>
      <c r="D838" s="24" t="s">
        <v>174</v>
      </c>
      <c r="E838" s="25" t="s">
        <v>181</v>
      </c>
      <c r="F838" s="52" t="s">
        <v>2094</v>
      </c>
      <c r="G838" s="23" t="s">
        <v>2095</v>
      </c>
      <c r="H838" s="19" t="str">
        <f t="shared" si="46"/>
        <v>Ташаббускор Назакова Саида  Савдо хизматларини ташкил қилиш ва қўп қаватли турар жойлар қуриш</v>
      </c>
      <c r="I838" s="23"/>
      <c r="J838" s="25" t="s">
        <v>24</v>
      </c>
      <c r="K838" s="25" t="s">
        <v>560</v>
      </c>
      <c r="L838" s="18"/>
      <c r="M838" s="18"/>
      <c r="N838" s="20"/>
      <c r="O838" s="20"/>
      <c r="P838" s="20"/>
      <c r="Q838" s="20"/>
      <c r="R838" s="21">
        <f t="shared" si="47"/>
        <v>52500</v>
      </c>
      <c r="S838" s="27">
        <v>52500</v>
      </c>
      <c r="T838" s="27"/>
      <c r="U838" s="27"/>
      <c r="V838" s="27"/>
      <c r="W838" s="22">
        <f t="shared" si="48"/>
        <v>65</v>
      </c>
      <c r="X838" s="27">
        <v>30</v>
      </c>
      <c r="Y838" s="26">
        <v>20</v>
      </c>
      <c r="Z838" s="26">
        <v>15</v>
      </c>
      <c r="AA838" s="40">
        <v>44912</v>
      </c>
      <c r="AB838" s="34">
        <v>44909</v>
      </c>
      <c r="AC838" s="34" t="s">
        <v>3206</v>
      </c>
      <c r="AD838" s="25" t="s">
        <v>8</v>
      </c>
      <c r="AE838" t="s">
        <v>3417</v>
      </c>
    </row>
    <row r="839" spans="1:31" ht="31.5" hidden="1" x14ac:dyDescent="0.25">
      <c r="A839" t="s">
        <v>3698</v>
      </c>
      <c r="B839" t="s">
        <v>2128</v>
      </c>
      <c r="C839" s="17">
        <f>+SUBTOTAL(3,$F$8:F839)</f>
        <v>45</v>
      </c>
      <c r="D839" s="24" t="s">
        <v>174</v>
      </c>
      <c r="E839" s="25" t="s">
        <v>181</v>
      </c>
      <c r="F839" s="52" t="s">
        <v>2096</v>
      </c>
      <c r="G839" s="23" t="s">
        <v>2097</v>
      </c>
      <c r="H839" s="19" t="str">
        <f t="shared" si="46"/>
        <v>"SHARQ GOLD 1" оилавий корхонаси Савдо шахобчалари ташкил этиш</v>
      </c>
      <c r="I839" s="23"/>
      <c r="J839" s="25" t="s">
        <v>24</v>
      </c>
      <c r="K839" s="25" t="s">
        <v>560</v>
      </c>
      <c r="L839" s="18"/>
      <c r="M839" s="18"/>
      <c r="N839" s="20"/>
      <c r="O839" s="20"/>
      <c r="P839" s="20"/>
      <c r="Q839" s="20"/>
      <c r="R839" s="21">
        <f t="shared" si="47"/>
        <v>2500</v>
      </c>
      <c r="S839" s="27">
        <v>1500</v>
      </c>
      <c r="T839" s="27">
        <v>1000</v>
      </c>
      <c r="U839" s="27"/>
      <c r="V839" s="27"/>
      <c r="W839" s="22">
        <f t="shared" si="48"/>
        <v>23</v>
      </c>
      <c r="X839" s="27">
        <v>10</v>
      </c>
      <c r="Y839" s="26">
        <v>10</v>
      </c>
      <c r="Z839" s="26">
        <v>3</v>
      </c>
      <c r="AA839" s="40">
        <v>44912</v>
      </c>
      <c r="AB839" s="34">
        <v>44909</v>
      </c>
      <c r="AC839" s="34" t="s">
        <v>3207</v>
      </c>
      <c r="AD839" s="25" t="s">
        <v>7</v>
      </c>
      <c r="AE839" t="s">
        <v>3417</v>
      </c>
    </row>
    <row r="840" spans="1:31" ht="31.5" hidden="1" x14ac:dyDescent="0.25">
      <c r="A840" t="s">
        <v>3699</v>
      </c>
      <c r="B840" t="s">
        <v>2128</v>
      </c>
      <c r="C840" s="17">
        <f>+SUBTOTAL(3,$F$8:F840)</f>
        <v>45</v>
      </c>
      <c r="D840" s="24" t="s">
        <v>174</v>
      </c>
      <c r="E840" s="25" t="s">
        <v>181</v>
      </c>
      <c r="F840" s="52" t="s">
        <v>2098</v>
      </c>
      <c r="G840" s="23" t="s">
        <v>44</v>
      </c>
      <c r="H840" s="19" t="str">
        <f t="shared" ref="H840:H903" si="49">+CONCATENATE(F840," ",G840)</f>
        <v>"Global med life" МЧЖ Тиббий хизмат кўрсатишни ташкил этиш</v>
      </c>
      <c r="I840" s="23"/>
      <c r="J840" s="25" t="s">
        <v>24</v>
      </c>
      <c r="K840" s="25" t="s">
        <v>116</v>
      </c>
      <c r="L840" s="18"/>
      <c r="M840" s="18"/>
      <c r="N840" s="20"/>
      <c r="O840" s="20"/>
      <c r="P840" s="20"/>
      <c r="Q840" s="20"/>
      <c r="R840" s="21">
        <f t="shared" si="47"/>
        <v>2000</v>
      </c>
      <c r="S840" s="27">
        <v>2000</v>
      </c>
      <c r="T840" s="27"/>
      <c r="U840" s="27"/>
      <c r="V840" s="27"/>
      <c r="W840" s="22">
        <f t="shared" si="48"/>
        <v>5</v>
      </c>
      <c r="X840" s="27">
        <v>5</v>
      </c>
      <c r="Y840" s="26"/>
      <c r="Z840" s="26"/>
      <c r="AA840" s="40">
        <v>44911</v>
      </c>
      <c r="AB840" s="34">
        <v>44909</v>
      </c>
      <c r="AC840" s="34" t="s">
        <v>2342</v>
      </c>
      <c r="AD840" s="25" t="s">
        <v>8</v>
      </c>
      <c r="AE840" t="s">
        <v>3417</v>
      </c>
    </row>
    <row r="841" spans="1:31" ht="31.5" hidden="1" x14ac:dyDescent="0.25">
      <c r="A841" t="s">
        <v>3700</v>
      </c>
      <c r="B841" t="s">
        <v>2128</v>
      </c>
      <c r="C841" s="17">
        <f>+SUBTOTAL(3,$F$8:F841)</f>
        <v>45</v>
      </c>
      <c r="D841" s="24" t="s">
        <v>174</v>
      </c>
      <c r="E841" s="25" t="s">
        <v>181</v>
      </c>
      <c r="F841" s="52" t="s">
        <v>2117</v>
      </c>
      <c r="G841" s="23" t="s">
        <v>78</v>
      </c>
      <c r="H841" s="19" t="str">
        <f t="shared" si="49"/>
        <v>"Zarafshon valli briks" МЧЖ Сутни қайта ишлашни ташкил этиш</v>
      </c>
      <c r="I841" s="23"/>
      <c r="J841" s="25" t="s">
        <v>20</v>
      </c>
      <c r="K841" s="25" t="s">
        <v>526</v>
      </c>
      <c r="L841" s="18"/>
      <c r="M841" s="18"/>
      <c r="N841" s="20"/>
      <c r="O841" s="20"/>
      <c r="P841" s="20"/>
      <c r="Q841" s="20"/>
      <c r="R841" s="21">
        <f t="shared" si="47"/>
        <v>22600</v>
      </c>
      <c r="S841" s="27">
        <v>22600</v>
      </c>
      <c r="T841" s="27"/>
      <c r="U841" s="27"/>
      <c r="V841" s="27"/>
      <c r="W841" s="22">
        <f t="shared" si="48"/>
        <v>45</v>
      </c>
      <c r="X841" s="27">
        <v>30</v>
      </c>
      <c r="Y841" s="26"/>
      <c r="Z841" s="26">
        <v>15</v>
      </c>
      <c r="AA841" s="40">
        <v>44917</v>
      </c>
      <c r="AB841" s="34">
        <v>44917</v>
      </c>
      <c r="AC841" s="34" t="s">
        <v>3407</v>
      </c>
      <c r="AD841" s="25" t="s">
        <v>8</v>
      </c>
      <c r="AE841" t="s">
        <v>3417</v>
      </c>
    </row>
    <row r="842" spans="1:31" ht="31.5" hidden="1" x14ac:dyDescent="0.25">
      <c r="A842" t="s">
        <v>3701</v>
      </c>
      <c r="B842" t="s">
        <v>2128</v>
      </c>
      <c r="C842" s="17">
        <f>+SUBTOTAL(3,$F$8:F842)</f>
        <v>45</v>
      </c>
      <c r="D842" s="24" t="s">
        <v>174</v>
      </c>
      <c r="E842" s="25" t="s">
        <v>181</v>
      </c>
      <c r="F842" s="52" t="s">
        <v>2118</v>
      </c>
      <c r="G842" s="23" t="s">
        <v>1088</v>
      </c>
      <c r="H842" s="19" t="str">
        <f t="shared" si="49"/>
        <v>"Шавкат инвест 777" МЧЖ Пахтани қайта ишлашни ташкил этиш</v>
      </c>
      <c r="I842" s="23"/>
      <c r="J842" s="25" t="s">
        <v>20</v>
      </c>
      <c r="K842" s="25" t="s">
        <v>40</v>
      </c>
      <c r="L842" s="18"/>
      <c r="M842" s="18"/>
      <c r="N842" s="20"/>
      <c r="O842" s="20"/>
      <c r="P842" s="20"/>
      <c r="Q842" s="20"/>
      <c r="R842" s="21">
        <f t="shared" si="47"/>
        <v>11300</v>
      </c>
      <c r="S842" s="27">
        <v>11300</v>
      </c>
      <c r="T842" s="27"/>
      <c r="U842" s="27"/>
      <c r="V842" s="27"/>
      <c r="W842" s="22">
        <f t="shared" si="48"/>
        <v>20</v>
      </c>
      <c r="X842" s="27">
        <v>10</v>
      </c>
      <c r="Y842" s="26">
        <v>5</v>
      </c>
      <c r="Z842" s="26">
        <v>5</v>
      </c>
      <c r="AA842" s="40">
        <v>44917</v>
      </c>
      <c r="AB842" s="34">
        <v>44917</v>
      </c>
      <c r="AC842" s="34" t="s">
        <v>3408</v>
      </c>
      <c r="AD842" s="25" t="s">
        <v>8</v>
      </c>
      <c r="AE842" t="s">
        <v>3417</v>
      </c>
    </row>
    <row r="843" spans="1:31" ht="31.5" hidden="1" x14ac:dyDescent="0.25">
      <c r="A843" t="s">
        <v>3702</v>
      </c>
      <c r="B843" t="s">
        <v>2128</v>
      </c>
      <c r="C843" s="17">
        <f>+SUBTOTAL(3,$F$8:F843)</f>
        <v>45</v>
      </c>
      <c r="D843" s="24" t="s">
        <v>174</v>
      </c>
      <c r="E843" s="25" t="s">
        <v>181</v>
      </c>
      <c r="F843" s="52" t="s">
        <v>2119</v>
      </c>
      <c r="G843" s="23" t="s">
        <v>1090</v>
      </c>
      <c r="H843" s="19" t="str">
        <f t="shared" si="49"/>
        <v>"Ses-Steel-Trade" МЧЖ ҚК Профнастил ишлаб чиқаришни ташкил этиш</v>
      </c>
      <c r="I843" s="23"/>
      <c r="J843" s="25" t="s">
        <v>20</v>
      </c>
      <c r="K843" s="25" t="s">
        <v>527</v>
      </c>
      <c r="L843" s="18"/>
      <c r="M843" s="18"/>
      <c r="N843" s="20"/>
      <c r="O843" s="20"/>
      <c r="P843" s="20"/>
      <c r="Q843" s="20"/>
      <c r="R843" s="21">
        <f t="shared" si="47"/>
        <v>22600</v>
      </c>
      <c r="S843" s="27">
        <v>22600</v>
      </c>
      <c r="T843" s="27"/>
      <c r="U843" s="27"/>
      <c r="V843" s="27"/>
      <c r="W843" s="22">
        <f t="shared" si="48"/>
        <v>40</v>
      </c>
      <c r="X843" s="27">
        <v>30</v>
      </c>
      <c r="Y843" s="26"/>
      <c r="Z843" s="26">
        <v>10</v>
      </c>
      <c r="AA843" s="40">
        <v>44917</v>
      </c>
      <c r="AB843" s="34">
        <v>44917</v>
      </c>
      <c r="AC843" s="34" t="s">
        <v>3409</v>
      </c>
      <c r="AD843" s="25" t="s">
        <v>8</v>
      </c>
      <c r="AE843" t="s">
        <v>3417</v>
      </c>
    </row>
    <row r="844" spans="1:31" ht="31.5" hidden="1" x14ac:dyDescent="0.25">
      <c r="A844" t="s">
        <v>2746</v>
      </c>
      <c r="B844" t="s">
        <v>2128</v>
      </c>
      <c r="C844" s="17">
        <f>+SUBTOTAL(3,$F$8:F844)</f>
        <v>45</v>
      </c>
      <c r="D844" s="24" t="s">
        <v>174</v>
      </c>
      <c r="E844" s="25" t="s">
        <v>189</v>
      </c>
      <c r="F844" s="52" t="s">
        <v>1074</v>
      </c>
      <c r="G844" s="23" t="s">
        <v>168</v>
      </c>
      <c r="H844" s="19" t="str">
        <f t="shared" si="49"/>
        <v>"KHAN HOTEL"МЧЖ Меҳмонхона хизматини ташкил қилиш</v>
      </c>
      <c r="I844" s="23"/>
      <c r="J844" s="25" t="s">
        <v>24</v>
      </c>
      <c r="K844" s="25" t="s">
        <v>144</v>
      </c>
      <c r="L844" s="18"/>
      <c r="M844" s="18"/>
      <c r="N844" s="20"/>
      <c r="O844" s="20"/>
      <c r="P844" s="20"/>
      <c r="Q844" s="20"/>
      <c r="R844" s="21">
        <f t="shared" si="47"/>
        <v>16981.5</v>
      </c>
      <c r="S844" s="27">
        <v>0</v>
      </c>
      <c r="T844" s="27">
        <v>0</v>
      </c>
      <c r="U844" s="27">
        <v>0</v>
      </c>
      <c r="V844" s="27">
        <v>1500</v>
      </c>
      <c r="W844" s="22">
        <f t="shared" si="48"/>
        <v>30</v>
      </c>
      <c r="X844" s="54">
        <v>30</v>
      </c>
      <c r="Y844" s="26"/>
      <c r="Z844" s="26"/>
      <c r="AA844" s="40">
        <v>44757</v>
      </c>
      <c r="AB844" s="34"/>
      <c r="AC844" s="34"/>
      <c r="AD844" s="25" t="s">
        <v>8</v>
      </c>
    </row>
    <row r="845" spans="1:31" ht="31.5" hidden="1" x14ac:dyDescent="0.25">
      <c r="A845" t="s">
        <v>2747</v>
      </c>
      <c r="B845" t="s">
        <v>2128</v>
      </c>
      <c r="C845" s="17">
        <f>+SUBTOTAL(3,$F$8:F845)</f>
        <v>45</v>
      </c>
      <c r="D845" s="24" t="s">
        <v>174</v>
      </c>
      <c r="E845" s="25" t="s">
        <v>189</v>
      </c>
      <c r="F845" s="52" t="s">
        <v>1013</v>
      </c>
      <c r="G845" s="23" t="s">
        <v>153</v>
      </c>
      <c r="H845" s="19" t="str">
        <f t="shared" si="49"/>
        <v>"АгроЛизинг Самарканд"МЧЖ Техника хизмати</v>
      </c>
      <c r="I845" s="23"/>
      <c r="J845" s="25" t="s">
        <v>24</v>
      </c>
      <c r="K845" s="25" t="s">
        <v>530</v>
      </c>
      <c r="L845" s="18"/>
      <c r="M845" s="18"/>
      <c r="N845" s="20"/>
      <c r="O845" s="20"/>
      <c r="P845" s="20"/>
      <c r="Q845" s="20"/>
      <c r="R845" s="21">
        <f t="shared" si="47"/>
        <v>17200</v>
      </c>
      <c r="S845" s="27">
        <v>3200</v>
      </c>
      <c r="T845" s="27">
        <v>14000</v>
      </c>
      <c r="U845" s="27">
        <v>0</v>
      </c>
      <c r="V845" s="27">
        <v>0</v>
      </c>
      <c r="W845" s="22">
        <f t="shared" si="48"/>
        <v>25</v>
      </c>
      <c r="X845" s="27">
        <v>25</v>
      </c>
      <c r="Y845" s="26"/>
      <c r="Z845" s="26"/>
      <c r="AA845" s="40">
        <v>44829</v>
      </c>
      <c r="AB845" s="34"/>
      <c r="AC845" s="34"/>
      <c r="AD845" s="25" t="s">
        <v>21</v>
      </c>
    </row>
    <row r="846" spans="1:31" ht="47.25" hidden="1" x14ac:dyDescent="0.25">
      <c r="A846" t="s">
        <v>2748</v>
      </c>
      <c r="B846" t="s">
        <v>2128</v>
      </c>
      <c r="C846" s="17">
        <f>+SUBTOTAL(3,$F$8:F846)</f>
        <v>45</v>
      </c>
      <c r="D846" s="24" t="s">
        <v>174</v>
      </c>
      <c r="E846" s="25" t="s">
        <v>189</v>
      </c>
      <c r="F846" s="52" t="s">
        <v>1128</v>
      </c>
      <c r="G846" s="23" t="s">
        <v>1129</v>
      </c>
      <c r="H846" s="19" t="str">
        <f t="shared" si="49"/>
        <v>"AVTO LUX PLUS" МЧЖ Автомобиллараг техник хизмат кўрсатиш ва автосалон фаолиятини ташкил этиш</v>
      </c>
      <c r="I846" s="23"/>
      <c r="J846" s="25" t="s">
        <v>24</v>
      </c>
      <c r="K846" s="25" t="s">
        <v>525</v>
      </c>
      <c r="L846" s="18"/>
      <c r="M846" s="18"/>
      <c r="N846" s="20"/>
      <c r="O846" s="20"/>
      <c r="P846" s="20"/>
      <c r="Q846" s="20"/>
      <c r="R846" s="21">
        <f t="shared" si="47"/>
        <v>31849.4</v>
      </c>
      <c r="S846" s="27">
        <v>16000</v>
      </c>
      <c r="T846" s="27">
        <v>0</v>
      </c>
      <c r="U846" s="27">
        <v>1400</v>
      </c>
      <c r="V846" s="27">
        <v>0</v>
      </c>
      <c r="W846" s="22">
        <f t="shared" si="48"/>
        <v>16</v>
      </c>
      <c r="X846" s="27">
        <v>16</v>
      </c>
      <c r="Y846" s="26"/>
      <c r="Z846" s="26"/>
      <c r="AA846" s="40">
        <v>44687</v>
      </c>
      <c r="AB846" s="34"/>
      <c r="AC846" s="34"/>
      <c r="AD846" s="25" t="s">
        <v>6</v>
      </c>
    </row>
    <row r="847" spans="1:31" ht="31.5" hidden="1" x14ac:dyDescent="0.25">
      <c r="A847" t="s">
        <v>2749</v>
      </c>
      <c r="B847" t="s">
        <v>2128</v>
      </c>
      <c r="C847" s="17">
        <f>+SUBTOTAL(3,$F$8:F847)</f>
        <v>45</v>
      </c>
      <c r="D847" s="24" t="s">
        <v>174</v>
      </c>
      <c r="E847" s="25" t="s">
        <v>189</v>
      </c>
      <c r="F847" s="52" t="s">
        <v>876</v>
      </c>
      <c r="G847" s="23" t="s">
        <v>362</v>
      </c>
      <c r="H847" s="19" t="str">
        <f t="shared" si="49"/>
        <v>"ANISA HELIDA METAL PRODUCTS"МЧЖ Темир мойка ишлаб чикариш</v>
      </c>
      <c r="I847" s="23"/>
      <c r="J847" s="25" t="s">
        <v>20</v>
      </c>
      <c r="K847" s="25" t="s">
        <v>540</v>
      </c>
      <c r="L847" s="18"/>
      <c r="M847" s="18"/>
      <c r="N847" s="20"/>
      <c r="O847" s="20"/>
      <c r="P847" s="20"/>
      <c r="Q847" s="20"/>
      <c r="R847" s="21">
        <f t="shared" si="47"/>
        <v>1951.0487539199999</v>
      </c>
      <c r="S847" s="27">
        <v>505.82745471999993</v>
      </c>
      <c r="T847" s="27">
        <v>1445.2212992</v>
      </c>
      <c r="U847" s="27">
        <v>0</v>
      </c>
      <c r="V847" s="27">
        <v>0</v>
      </c>
      <c r="W847" s="22">
        <f t="shared" si="48"/>
        <v>19</v>
      </c>
      <c r="X847" s="54">
        <v>19</v>
      </c>
      <c r="Y847" s="26"/>
      <c r="Z847" s="26"/>
      <c r="AA847" s="40">
        <v>44750</v>
      </c>
      <c r="AB847" s="34"/>
      <c r="AC847" s="34"/>
      <c r="AD847" s="25" t="s">
        <v>7</v>
      </c>
    </row>
    <row r="848" spans="1:31" ht="31.5" hidden="1" x14ac:dyDescent="0.25">
      <c r="A848" t="s">
        <v>2750</v>
      </c>
      <c r="B848" t="s">
        <v>2128</v>
      </c>
      <c r="C848" s="17">
        <f>+SUBTOTAL(3,$F$8:F848)</f>
        <v>45</v>
      </c>
      <c r="D848" s="24" t="s">
        <v>174</v>
      </c>
      <c r="E848" s="25" t="s">
        <v>189</v>
      </c>
      <c r="F848" s="52" t="s">
        <v>890</v>
      </c>
      <c r="G848" s="23" t="s">
        <v>381</v>
      </c>
      <c r="H848" s="19" t="str">
        <f t="shared" si="49"/>
        <v xml:space="preserve">"MOTRID BABY CITY"ХК МТМ ни таъмирлаш </v>
      </c>
      <c r="I848" s="23"/>
      <c r="J848" s="25" t="s">
        <v>24</v>
      </c>
      <c r="K848" s="25" t="s">
        <v>529</v>
      </c>
      <c r="L848" s="18"/>
      <c r="M848" s="18"/>
      <c r="N848" s="20"/>
      <c r="O848" s="20"/>
      <c r="P848" s="20"/>
      <c r="Q848" s="20"/>
      <c r="R848" s="21">
        <f t="shared" si="47"/>
        <v>2000</v>
      </c>
      <c r="S848" s="27">
        <v>1000</v>
      </c>
      <c r="T848" s="27">
        <v>1000</v>
      </c>
      <c r="U848" s="27">
        <v>0</v>
      </c>
      <c r="V848" s="27">
        <v>0</v>
      </c>
      <c r="W848" s="22">
        <f t="shared" si="48"/>
        <v>1</v>
      </c>
      <c r="X848" s="54">
        <v>1</v>
      </c>
      <c r="Y848" s="26"/>
      <c r="Z848" s="58"/>
      <c r="AA848" s="40">
        <v>44750</v>
      </c>
      <c r="AB848" s="34"/>
      <c r="AC848" s="34"/>
      <c r="AD848" s="25" t="s">
        <v>7</v>
      </c>
    </row>
    <row r="849" spans="1:30" ht="31.5" hidden="1" x14ac:dyDescent="0.25">
      <c r="A849" t="s">
        <v>2751</v>
      </c>
      <c r="B849" t="s">
        <v>2128</v>
      </c>
      <c r="C849" s="17">
        <f>+SUBTOTAL(3,$F$8:F849)</f>
        <v>45</v>
      </c>
      <c r="D849" s="24" t="s">
        <v>174</v>
      </c>
      <c r="E849" s="25" t="s">
        <v>189</v>
      </c>
      <c r="F849" s="52" t="s">
        <v>874</v>
      </c>
      <c r="G849" s="23" t="s">
        <v>358</v>
      </c>
      <c r="H849" s="19" t="str">
        <f t="shared" si="49"/>
        <v>"З.П.А."МЧЖ Талабалар учун мехмонхона хизмати</v>
      </c>
      <c r="I849" s="23"/>
      <c r="J849" s="25" t="s">
        <v>24</v>
      </c>
      <c r="K849" s="25" t="s">
        <v>144</v>
      </c>
      <c r="L849" s="18"/>
      <c r="M849" s="18"/>
      <c r="N849" s="20"/>
      <c r="O849" s="20"/>
      <c r="P849" s="20"/>
      <c r="Q849" s="20"/>
      <c r="R849" s="21">
        <f t="shared" ref="R849:R912" si="50">+S849+T849+U849*11.321+V849*11.321</f>
        <v>2600</v>
      </c>
      <c r="S849" s="27">
        <v>1500</v>
      </c>
      <c r="T849" s="27">
        <v>1100</v>
      </c>
      <c r="U849" s="27">
        <v>0</v>
      </c>
      <c r="V849" s="27">
        <v>0</v>
      </c>
      <c r="W849" s="22">
        <f t="shared" si="48"/>
        <v>17</v>
      </c>
      <c r="X849" s="27">
        <v>17</v>
      </c>
      <c r="Y849" s="26"/>
      <c r="Z849" s="26"/>
      <c r="AA849" s="40">
        <v>44722</v>
      </c>
      <c r="AB849" s="34"/>
      <c r="AC849" s="34"/>
      <c r="AD849" s="25" t="s">
        <v>35</v>
      </c>
    </row>
    <row r="850" spans="1:30" ht="31.5" hidden="1" x14ac:dyDescent="0.25">
      <c r="A850" t="s">
        <v>2752</v>
      </c>
      <c r="B850" t="s">
        <v>2128</v>
      </c>
      <c r="C850" s="17">
        <f>+SUBTOTAL(3,$F$8:F850)</f>
        <v>45</v>
      </c>
      <c r="D850" s="24" t="s">
        <v>174</v>
      </c>
      <c r="E850" s="25" t="s">
        <v>189</v>
      </c>
      <c r="F850" s="52" t="s">
        <v>881</v>
      </c>
      <c r="G850" s="23" t="s">
        <v>373</v>
      </c>
      <c r="H850" s="19" t="str">
        <f t="shared" si="49"/>
        <v>"Салмон лаззат "ОК Умумий овқатланиш фаолиятитни кенгайтириш</v>
      </c>
      <c r="I850" s="23"/>
      <c r="J850" s="25" t="s">
        <v>24</v>
      </c>
      <c r="K850" s="25" t="s">
        <v>531</v>
      </c>
      <c r="L850" s="18"/>
      <c r="M850" s="18"/>
      <c r="N850" s="20"/>
      <c r="O850" s="20"/>
      <c r="P850" s="20"/>
      <c r="Q850" s="20"/>
      <c r="R850" s="21">
        <f t="shared" si="50"/>
        <v>1600</v>
      </c>
      <c r="S850" s="27">
        <v>600</v>
      </c>
      <c r="T850" s="27">
        <v>1000</v>
      </c>
      <c r="U850" s="27">
        <v>0</v>
      </c>
      <c r="V850" s="27">
        <v>0</v>
      </c>
      <c r="W850" s="22">
        <f t="shared" si="48"/>
        <v>40</v>
      </c>
      <c r="X850" s="27">
        <v>35</v>
      </c>
      <c r="Y850" s="26">
        <v>5</v>
      </c>
      <c r="Z850" s="26"/>
      <c r="AA850" s="40">
        <v>44728</v>
      </c>
      <c r="AB850" s="34"/>
      <c r="AC850" s="34"/>
      <c r="AD850" s="25" t="s">
        <v>7</v>
      </c>
    </row>
    <row r="851" spans="1:30" ht="31.5" hidden="1" x14ac:dyDescent="0.25">
      <c r="A851" t="s">
        <v>2753</v>
      </c>
      <c r="B851" t="s">
        <v>2128</v>
      </c>
      <c r="C851" s="17">
        <f>+SUBTOTAL(3,$F$8:F851)</f>
        <v>45</v>
      </c>
      <c r="D851" s="24" t="s">
        <v>174</v>
      </c>
      <c r="E851" s="25" t="s">
        <v>189</v>
      </c>
      <c r="F851" s="52" t="s">
        <v>1522</v>
      </c>
      <c r="G851" s="23" t="s">
        <v>1523</v>
      </c>
      <c r="H851" s="19" t="str">
        <f t="shared" si="49"/>
        <v>"SAM CHINOR TEKSTIL" МЧЖ Текстиль ва ип калава маҳсулотлари ишлаб чиқариш</v>
      </c>
      <c r="I851" s="23"/>
      <c r="J851" s="25" t="s">
        <v>20</v>
      </c>
      <c r="K851" s="25" t="s">
        <v>40</v>
      </c>
      <c r="L851" s="18"/>
      <c r="M851" s="18"/>
      <c r="N851" s="20"/>
      <c r="O851" s="20"/>
      <c r="P851" s="20"/>
      <c r="Q851" s="20"/>
      <c r="R851" s="21">
        <f t="shared" si="50"/>
        <v>6514.2</v>
      </c>
      <c r="S851" s="27">
        <v>4250</v>
      </c>
      <c r="T851" s="27">
        <v>0</v>
      </c>
      <c r="U851" s="27">
        <v>200</v>
      </c>
      <c r="V851" s="27">
        <v>0</v>
      </c>
      <c r="W851" s="22">
        <f t="shared" si="48"/>
        <v>13</v>
      </c>
      <c r="X851" s="27">
        <v>13</v>
      </c>
      <c r="Y851" s="26"/>
      <c r="Z851" s="26"/>
      <c r="AA851" s="40">
        <v>44832</v>
      </c>
      <c r="AB851" s="34"/>
      <c r="AC851" s="34"/>
      <c r="AD851" s="25" t="s">
        <v>6</v>
      </c>
    </row>
    <row r="852" spans="1:30" ht="31.5" hidden="1" x14ac:dyDescent="0.25">
      <c r="A852" t="s">
        <v>2754</v>
      </c>
      <c r="B852" t="s">
        <v>2128</v>
      </c>
      <c r="C852" s="17">
        <f>+SUBTOTAL(3,$F$8:F852)</f>
        <v>45</v>
      </c>
      <c r="D852" s="24" t="s">
        <v>174</v>
      </c>
      <c r="E852" s="25" t="s">
        <v>189</v>
      </c>
      <c r="F852" s="52" t="s">
        <v>1524</v>
      </c>
      <c r="G852" s="23" t="s">
        <v>32</v>
      </c>
      <c r="H852" s="19" t="str">
        <f t="shared" si="49"/>
        <v>"ANVAR ZAMON NUR" МЧЖ Қурилиш материаллари ишлаб чиқариш</v>
      </c>
      <c r="I852" s="23"/>
      <c r="J852" s="25" t="s">
        <v>20</v>
      </c>
      <c r="K852" s="25" t="s">
        <v>527</v>
      </c>
      <c r="L852" s="18"/>
      <c r="M852" s="18"/>
      <c r="N852" s="20"/>
      <c r="O852" s="20"/>
      <c r="P852" s="20"/>
      <c r="Q852" s="20"/>
      <c r="R852" s="21">
        <f t="shared" si="50"/>
        <v>10764.2</v>
      </c>
      <c r="S852" s="27">
        <v>8500</v>
      </c>
      <c r="T852" s="27">
        <v>0</v>
      </c>
      <c r="U852" s="27">
        <v>200</v>
      </c>
      <c r="V852" s="27">
        <v>0</v>
      </c>
      <c r="W852" s="22">
        <f t="shared" si="48"/>
        <v>35</v>
      </c>
      <c r="X852" s="27">
        <v>35</v>
      </c>
      <c r="Y852" s="26"/>
      <c r="Z852" s="26"/>
      <c r="AA852" s="40">
        <v>44829</v>
      </c>
      <c r="AB852" s="34"/>
      <c r="AC852" s="34"/>
      <c r="AD852" s="25" t="s">
        <v>6</v>
      </c>
    </row>
    <row r="853" spans="1:30" ht="31.5" hidden="1" x14ac:dyDescent="0.25">
      <c r="A853" t="s">
        <v>2755</v>
      </c>
      <c r="B853" t="s">
        <v>2128</v>
      </c>
      <c r="C853" s="17">
        <f>+SUBTOTAL(3,$F$8:F853)</f>
        <v>45</v>
      </c>
      <c r="D853" s="24" t="s">
        <v>174</v>
      </c>
      <c r="E853" s="25" t="s">
        <v>189</v>
      </c>
      <c r="F853" s="52" t="s">
        <v>1527</v>
      </c>
      <c r="G853" s="23" t="s">
        <v>1528</v>
      </c>
      <c r="H853" s="19" t="str">
        <f t="shared" si="49"/>
        <v xml:space="preserve">"Al Buhoriy Hotel" МЧЖ Меҳмонхона хизматини ривожлантириш </v>
      </c>
      <c r="I853" s="23"/>
      <c r="J853" s="25" t="s">
        <v>24</v>
      </c>
      <c r="K853" s="25" t="s">
        <v>144</v>
      </c>
      <c r="L853" s="18"/>
      <c r="M853" s="18"/>
      <c r="N853" s="20"/>
      <c r="O853" s="20"/>
      <c r="P853" s="20"/>
      <c r="Q853" s="20"/>
      <c r="R853" s="21">
        <f t="shared" si="50"/>
        <v>5000</v>
      </c>
      <c r="S853" s="27">
        <v>3000</v>
      </c>
      <c r="T853" s="27">
        <v>2000</v>
      </c>
      <c r="U853" s="27">
        <v>0</v>
      </c>
      <c r="V853" s="27">
        <v>0</v>
      </c>
      <c r="W853" s="22">
        <f t="shared" si="48"/>
        <v>7</v>
      </c>
      <c r="X853" s="27">
        <v>7</v>
      </c>
      <c r="Y853" s="26"/>
      <c r="Z853" s="26"/>
      <c r="AA853" s="40">
        <v>44829</v>
      </c>
      <c r="AB853" s="34"/>
      <c r="AC853" s="34"/>
      <c r="AD853" s="25" t="s">
        <v>26</v>
      </c>
    </row>
    <row r="854" spans="1:30" ht="31.5" hidden="1" x14ac:dyDescent="0.25">
      <c r="A854" t="s">
        <v>2756</v>
      </c>
      <c r="B854" t="s">
        <v>2128</v>
      </c>
      <c r="C854" s="17">
        <f>+SUBTOTAL(3,$F$8:F854)</f>
        <v>45</v>
      </c>
      <c r="D854" s="24" t="s">
        <v>174</v>
      </c>
      <c r="E854" s="25" t="s">
        <v>189</v>
      </c>
      <c r="F854" s="52" t="s">
        <v>1529</v>
      </c>
      <c r="G854" s="23" t="s">
        <v>115</v>
      </c>
      <c r="H854" s="19" t="str">
        <f t="shared" si="49"/>
        <v>"Бектемир Омад Плюс Файз сервис" МЧЖ Ўқув маркази ташкил этиш</v>
      </c>
      <c r="I854" s="23"/>
      <c r="J854" s="25" t="s">
        <v>24</v>
      </c>
      <c r="K854" s="25" t="s">
        <v>529</v>
      </c>
      <c r="L854" s="18"/>
      <c r="M854" s="18"/>
      <c r="N854" s="20"/>
      <c r="O854" s="20"/>
      <c r="P854" s="20"/>
      <c r="Q854" s="20"/>
      <c r="R854" s="21">
        <f t="shared" si="50"/>
        <v>1800</v>
      </c>
      <c r="S854" s="27">
        <v>800</v>
      </c>
      <c r="T854" s="27">
        <v>1000</v>
      </c>
      <c r="U854" s="27">
        <v>0</v>
      </c>
      <c r="V854" s="27">
        <v>0</v>
      </c>
      <c r="W854" s="22">
        <f t="shared" ref="W854:W917" si="51">+X854+Y854+Z854</f>
        <v>3</v>
      </c>
      <c r="X854" s="27">
        <v>3</v>
      </c>
      <c r="Y854" s="26"/>
      <c r="Z854" s="26"/>
      <c r="AA854" s="40">
        <v>44829</v>
      </c>
      <c r="AB854" s="34"/>
      <c r="AC854" s="34"/>
      <c r="AD854" s="25" t="s">
        <v>26</v>
      </c>
    </row>
    <row r="855" spans="1:30" ht="31.5" hidden="1" x14ac:dyDescent="0.25">
      <c r="A855" t="s">
        <v>2757</v>
      </c>
      <c r="B855" t="s">
        <v>2128</v>
      </c>
      <c r="C855" s="17">
        <f>+SUBTOTAL(3,$F$8:F855)</f>
        <v>45</v>
      </c>
      <c r="D855" s="24" t="s">
        <v>174</v>
      </c>
      <c r="E855" s="25" t="s">
        <v>189</v>
      </c>
      <c r="F855" s="52" t="s">
        <v>1559</v>
      </c>
      <c r="G855" s="23" t="s">
        <v>1560</v>
      </c>
      <c r="H855" s="19" t="str">
        <f t="shared" si="49"/>
        <v>"KUXISTONI BALAND" МЧЖ Зираворлар қайта ишлаш ва қадоқлашни ташкил этиш</v>
      </c>
      <c r="I855" s="23"/>
      <c r="J855" s="25" t="s">
        <v>20</v>
      </c>
      <c r="K855" s="25" t="s">
        <v>544</v>
      </c>
      <c r="L855" s="18"/>
      <c r="M855" s="18"/>
      <c r="N855" s="20"/>
      <c r="O855" s="20"/>
      <c r="P855" s="20"/>
      <c r="Q855" s="20"/>
      <c r="R855" s="21">
        <f t="shared" si="50"/>
        <v>10396.299999999999</v>
      </c>
      <c r="S855" s="27">
        <v>7000</v>
      </c>
      <c r="T855" s="27">
        <v>0</v>
      </c>
      <c r="U855" s="27">
        <v>300</v>
      </c>
      <c r="V855" s="27">
        <v>0</v>
      </c>
      <c r="W855" s="22">
        <f t="shared" si="51"/>
        <v>10</v>
      </c>
      <c r="X855" s="27">
        <v>10</v>
      </c>
      <c r="Y855" s="26"/>
      <c r="Z855" s="26"/>
      <c r="AA855" s="40">
        <v>44853</v>
      </c>
      <c r="AB855" s="34"/>
      <c r="AC855" s="34"/>
      <c r="AD855" s="25" t="s">
        <v>91</v>
      </c>
    </row>
    <row r="856" spans="1:30" ht="31.5" hidden="1" x14ac:dyDescent="0.25">
      <c r="A856" t="s">
        <v>2758</v>
      </c>
      <c r="B856" t="s">
        <v>2128</v>
      </c>
      <c r="C856" s="17">
        <f>+SUBTOTAL(3,$F$8:F856)</f>
        <v>45</v>
      </c>
      <c r="D856" s="24" t="s">
        <v>174</v>
      </c>
      <c r="E856" s="25" t="s">
        <v>189</v>
      </c>
      <c r="F856" s="52" t="s">
        <v>1561</v>
      </c>
      <c r="G856" s="23" t="s">
        <v>1562</v>
      </c>
      <c r="H856" s="19" t="str">
        <f t="shared" si="49"/>
        <v>"Асл Нафис" МЧЖ Плита ишлаб чиқаришни ташкил этиш</v>
      </c>
      <c r="I856" s="23"/>
      <c r="J856" s="25" t="s">
        <v>20</v>
      </c>
      <c r="K856" s="25" t="s">
        <v>527</v>
      </c>
      <c r="L856" s="18"/>
      <c r="M856" s="18"/>
      <c r="N856" s="20"/>
      <c r="O856" s="20"/>
      <c r="P856" s="20"/>
      <c r="Q856" s="20"/>
      <c r="R856" s="21">
        <f t="shared" si="50"/>
        <v>6000</v>
      </c>
      <c r="S856" s="27">
        <v>2700</v>
      </c>
      <c r="T856" s="27">
        <v>3300</v>
      </c>
      <c r="U856" s="27">
        <v>0</v>
      </c>
      <c r="V856" s="27">
        <v>0</v>
      </c>
      <c r="W856" s="22">
        <f t="shared" si="51"/>
        <v>10</v>
      </c>
      <c r="X856" s="27">
        <v>10</v>
      </c>
      <c r="Y856" s="26">
        <v>0</v>
      </c>
      <c r="Z856" s="26">
        <v>0</v>
      </c>
      <c r="AA856" s="40">
        <v>44886</v>
      </c>
      <c r="AB856" s="34"/>
      <c r="AC856" s="34"/>
      <c r="AD856" s="25" t="s">
        <v>35</v>
      </c>
    </row>
    <row r="857" spans="1:30" ht="31.5" hidden="1" x14ac:dyDescent="0.25">
      <c r="A857" t="s">
        <v>2759</v>
      </c>
      <c r="B857" t="s">
        <v>2128</v>
      </c>
      <c r="C857" s="17">
        <f>+SUBTOTAL(3,$F$8:F857)</f>
        <v>45</v>
      </c>
      <c r="D857" s="24" t="s">
        <v>174</v>
      </c>
      <c r="E857" s="25" t="s">
        <v>189</v>
      </c>
      <c r="F857" s="52" t="s">
        <v>1563</v>
      </c>
      <c r="G857" s="23" t="s">
        <v>124</v>
      </c>
      <c r="H857" s="19" t="str">
        <f t="shared" si="49"/>
        <v>"Fotex Sher Universal" МЧЖ Умумий овқатланиш хизматини ташкил этиш</v>
      </c>
      <c r="I857" s="23"/>
      <c r="J857" s="25" t="s">
        <v>24</v>
      </c>
      <c r="K857" s="25" t="s">
        <v>531</v>
      </c>
      <c r="L857" s="18"/>
      <c r="M857" s="18"/>
      <c r="N857" s="20"/>
      <c r="O857" s="20"/>
      <c r="P857" s="20"/>
      <c r="Q857" s="20"/>
      <c r="R857" s="21">
        <f t="shared" si="50"/>
        <v>1000</v>
      </c>
      <c r="S857" s="27">
        <v>500</v>
      </c>
      <c r="T857" s="27">
        <v>500</v>
      </c>
      <c r="U857" s="27">
        <v>0</v>
      </c>
      <c r="V857" s="27">
        <v>0</v>
      </c>
      <c r="W857" s="22">
        <f t="shared" si="51"/>
        <v>15</v>
      </c>
      <c r="X857" s="27">
        <v>15</v>
      </c>
      <c r="Y857" s="26">
        <v>0</v>
      </c>
      <c r="Z857" s="26">
        <v>0</v>
      </c>
      <c r="AA857" s="40">
        <v>44886</v>
      </c>
      <c r="AB857" s="34"/>
      <c r="AC857" s="34"/>
      <c r="AD857" s="25" t="s">
        <v>35</v>
      </c>
    </row>
    <row r="858" spans="1:30" ht="31.5" hidden="1" x14ac:dyDescent="0.25">
      <c r="A858" t="s">
        <v>2760</v>
      </c>
      <c r="B858" t="s">
        <v>2128</v>
      </c>
      <c r="C858" s="17">
        <f>+SUBTOTAL(3,$F$8:F858)</f>
        <v>45</v>
      </c>
      <c r="D858" s="24" t="s">
        <v>174</v>
      </c>
      <c r="E858" s="25" t="s">
        <v>189</v>
      </c>
      <c r="F858" s="52" t="s">
        <v>1577</v>
      </c>
      <c r="G858" s="23" t="s">
        <v>1578</v>
      </c>
      <c r="H858" s="19" t="str">
        <f t="shared" si="49"/>
        <v>"MEGA PROFIL BBS" МЧЖ Аҳолига юк ташиш хизматини ташкил этиш</v>
      </c>
      <c r="I858" s="23"/>
      <c r="J858" s="25" t="s">
        <v>24</v>
      </c>
      <c r="K858" s="25" t="s">
        <v>530</v>
      </c>
      <c r="L858" s="18"/>
      <c r="M858" s="18"/>
      <c r="N858" s="20"/>
      <c r="O858" s="20"/>
      <c r="P858" s="20"/>
      <c r="Q858" s="20"/>
      <c r="R858" s="21">
        <f t="shared" si="50"/>
        <v>1600</v>
      </c>
      <c r="S858" s="27">
        <v>500</v>
      </c>
      <c r="T858" s="27">
        <v>1100</v>
      </c>
      <c r="U858" s="27">
        <v>0</v>
      </c>
      <c r="V858" s="27">
        <v>0</v>
      </c>
      <c r="W858" s="22">
        <f t="shared" si="51"/>
        <v>1</v>
      </c>
      <c r="X858" s="27">
        <v>1</v>
      </c>
      <c r="Y858" s="26"/>
      <c r="Z858" s="26"/>
      <c r="AA858" s="40">
        <v>44829</v>
      </c>
      <c r="AB858" s="34"/>
      <c r="AC858" s="34"/>
      <c r="AD858" s="25" t="s">
        <v>26</v>
      </c>
    </row>
    <row r="859" spans="1:30" ht="31.5" hidden="1" x14ac:dyDescent="0.25">
      <c r="A859" t="s">
        <v>2761</v>
      </c>
      <c r="B859" t="s">
        <v>2128</v>
      </c>
      <c r="C859" s="17">
        <f>+SUBTOTAL(3,$F$8:F859)</f>
        <v>45</v>
      </c>
      <c r="D859" s="24" t="s">
        <v>174</v>
      </c>
      <c r="E859" s="25" t="s">
        <v>189</v>
      </c>
      <c r="F859" s="52" t="s">
        <v>1036</v>
      </c>
      <c r="G859" s="23" t="s">
        <v>27</v>
      </c>
      <c r="H859" s="19" t="str">
        <f t="shared" si="49"/>
        <v>"DE PARI SAMARQAND"МЧЖ Мехмонхона хизматини ташкил этиш</v>
      </c>
      <c r="I859" s="23"/>
      <c r="J859" s="25" t="s">
        <v>24</v>
      </c>
      <c r="K859" s="25" t="s">
        <v>144</v>
      </c>
      <c r="L859" s="18"/>
      <c r="M859" s="18"/>
      <c r="N859" s="20"/>
      <c r="O859" s="20"/>
      <c r="P859" s="20"/>
      <c r="Q859" s="20"/>
      <c r="R859" s="21">
        <f t="shared" si="50"/>
        <v>18314.2</v>
      </c>
      <c r="S859" s="27">
        <v>16050</v>
      </c>
      <c r="T859" s="27">
        <v>0</v>
      </c>
      <c r="U859" s="27">
        <v>200</v>
      </c>
      <c r="V859" s="27">
        <v>0</v>
      </c>
      <c r="W859" s="22">
        <f t="shared" si="51"/>
        <v>2</v>
      </c>
      <c r="X859" s="27">
        <v>2</v>
      </c>
      <c r="Y859" s="26"/>
      <c r="Z859" s="26"/>
      <c r="AA859" s="40">
        <v>44659</v>
      </c>
      <c r="AB859" s="34"/>
      <c r="AC859" s="34"/>
      <c r="AD859" s="25" t="s">
        <v>92</v>
      </c>
    </row>
    <row r="860" spans="1:30" ht="47.25" hidden="1" x14ac:dyDescent="0.25">
      <c r="A860" t="s">
        <v>2762</v>
      </c>
      <c r="B860" t="s">
        <v>2128</v>
      </c>
      <c r="C860" s="17">
        <f>+SUBTOTAL(3,$F$8:F860)</f>
        <v>45</v>
      </c>
      <c r="D860" s="24" t="s">
        <v>174</v>
      </c>
      <c r="E860" s="25" t="s">
        <v>189</v>
      </c>
      <c r="F860" s="52" t="s">
        <v>1018</v>
      </c>
      <c r="G860" s="23" t="s">
        <v>386</v>
      </c>
      <c r="H860" s="19" t="str">
        <f t="shared" si="49"/>
        <v xml:space="preserve">"EVRO STROY ELEGANT"МЧЖ Фундамент блок ва плита ишлаб чиқариш фаолиятини ривожлантириш </v>
      </c>
      <c r="I860" s="23"/>
      <c r="J860" s="25" t="s">
        <v>20</v>
      </c>
      <c r="K860" s="25" t="s">
        <v>527</v>
      </c>
      <c r="L860" s="18"/>
      <c r="M860" s="18"/>
      <c r="N860" s="20"/>
      <c r="O860" s="20"/>
      <c r="P860" s="20"/>
      <c r="Q860" s="20"/>
      <c r="R860" s="21">
        <f t="shared" si="50"/>
        <v>5000</v>
      </c>
      <c r="S860" s="27">
        <v>1500</v>
      </c>
      <c r="T860" s="27">
        <v>3500</v>
      </c>
      <c r="U860" s="27">
        <v>0</v>
      </c>
      <c r="V860" s="27">
        <v>0</v>
      </c>
      <c r="W860" s="22">
        <f t="shared" si="51"/>
        <v>15</v>
      </c>
      <c r="X860" s="27">
        <v>15</v>
      </c>
      <c r="Y860" s="26"/>
      <c r="Z860" s="26"/>
      <c r="AA860" s="40">
        <v>44678</v>
      </c>
      <c r="AB860" s="34"/>
      <c r="AC860" s="34"/>
      <c r="AD860" s="25" t="s">
        <v>9</v>
      </c>
    </row>
    <row r="861" spans="1:30" ht="31.5" hidden="1" x14ac:dyDescent="0.25">
      <c r="A861" t="s">
        <v>2763</v>
      </c>
      <c r="B861" t="s">
        <v>2128</v>
      </c>
      <c r="C861" s="17">
        <f>+SUBTOTAL(3,$F$8:F861)</f>
        <v>45</v>
      </c>
      <c r="D861" s="24" t="s">
        <v>174</v>
      </c>
      <c r="E861" s="25" t="s">
        <v>189</v>
      </c>
      <c r="F861" s="52" t="s">
        <v>1042</v>
      </c>
      <c r="G861" s="23" t="s">
        <v>471</v>
      </c>
      <c r="H861" s="19" t="str">
        <f t="shared" si="49"/>
        <v>"GRAND SAMARKAND SUPERIOR"МЧЖ Замонавий мехмонхона ташкил этиш</v>
      </c>
      <c r="I861" s="23"/>
      <c r="J861" s="25" t="s">
        <v>24</v>
      </c>
      <c r="K861" s="25" t="s">
        <v>144</v>
      </c>
      <c r="L861" s="18"/>
      <c r="M861" s="18"/>
      <c r="N861" s="20"/>
      <c r="O861" s="20"/>
      <c r="P861" s="20"/>
      <c r="Q861" s="20"/>
      <c r="R861" s="21">
        <f t="shared" si="50"/>
        <v>11629</v>
      </c>
      <c r="S861" s="27">
        <v>9000</v>
      </c>
      <c r="T861" s="27">
        <v>2629</v>
      </c>
      <c r="U861" s="27">
        <v>0</v>
      </c>
      <c r="V861" s="27">
        <v>0</v>
      </c>
      <c r="W861" s="22">
        <f t="shared" si="51"/>
        <v>42</v>
      </c>
      <c r="X861" s="27">
        <v>42</v>
      </c>
      <c r="Y861" s="26"/>
      <c r="Z861" s="26"/>
      <c r="AA861" s="40">
        <v>44846</v>
      </c>
      <c r="AB861" s="34"/>
      <c r="AC861" s="34"/>
      <c r="AD861" s="25" t="s">
        <v>555</v>
      </c>
    </row>
    <row r="862" spans="1:30" ht="47.25" hidden="1" x14ac:dyDescent="0.25">
      <c r="A862" t="s">
        <v>2764</v>
      </c>
      <c r="B862" t="s">
        <v>2128</v>
      </c>
      <c r="C862" s="17">
        <f>+SUBTOTAL(3,$F$8:F862)</f>
        <v>45</v>
      </c>
      <c r="D862" s="24" t="s">
        <v>174</v>
      </c>
      <c r="E862" s="25" t="s">
        <v>189</v>
      </c>
      <c r="F862" s="52" t="s">
        <v>1037</v>
      </c>
      <c r="G862" s="23" t="s">
        <v>469</v>
      </c>
      <c r="H862" s="19" t="str">
        <f t="shared" si="49"/>
        <v>"HYUNDAI AUTO SAMARKAND"МЧЖ HYUNDAI савдо ва сервис хизматини ташкил қилиш</v>
      </c>
      <c r="I862" s="23"/>
      <c r="J862" s="25" t="s">
        <v>24</v>
      </c>
      <c r="K862" s="25" t="s">
        <v>155</v>
      </c>
      <c r="L862" s="18"/>
      <c r="M862" s="18"/>
      <c r="N862" s="20"/>
      <c r="O862" s="20"/>
      <c r="P862" s="20"/>
      <c r="Q862" s="20"/>
      <c r="R862" s="21">
        <f t="shared" si="50"/>
        <v>10600</v>
      </c>
      <c r="S862" s="27">
        <v>6240</v>
      </c>
      <c r="T862" s="27">
        <v>4360</v>
      </c>
      <c r="U862" s="27">
        <v>0</v>
      </c>
      <c r="V862" s="27">
        <v>0</v>
      </c>
      <c r="W862" s="22">
        <f t="shared" si="51"/>
        <v>15</v>
      </c>
      <c r="X862" s="27">
        <v>15</v>
      </c>
      <c r="Y862" s="26"/>
      <c r="Z862" s="26"/>
      <c r="AA862" s="40">
        <v>44652</v>
      </c>
      <c r="AB862" s="34"/>
      <c r="AC862" s="34"/>
      <c r="AD862" s="25" t="s">
        <v>92</v>
      </c>
    </row>
    <row r="863" spans="1:30" ht="47.25" hidden="1" x14ac:dyDescent="0.25">
      <c r="A863" t="s">
        <v>2765</v>
      </c>
      <c r="B863" t="s">
        <v>2128</v>
      </c>
      <c r="C863" s="17">
        <f>+SUBTOTAL(3,$F$8:F863)</f>
        <v>45</v>
      </c>
      <c r="D863" s="24" t="s">
        <v>174</v>
      </c>
      <c r="E863" s="25" t="s">
        <v>189</v>
      </c>
      <c r="F863" s="52" t="s">
        <v>1050</v>
      </c>
      <c r="G863" s="23" t="s">
        <v>479</v>
      </c>
      <c r="H863" s="19" t="str">
        <f t="shared" si="49"/>
        <v>"IQBOL UMIDJON"МЧЖ Бетон махсулотлари ишлаб чикариш ва махсус транспортларда техника хизмати курсатиш</v>
      </c>
      <c r="I863" s="23"/>
      <c r="J863" s="25" t="s">
        <v>20</v>
      </c>
      <c r="K863" s="25" t="s">
        <v>527</v>
      </c>
      <c r="L863" s="18"/>
      <c r="M863" s="18"/>
      <c r="N863" s="20"/>
      <c r="O863" s="20"/>
      <c r="P863" s="20"/>
      <c r="Q863" s="20"/>
      <c r="R863" s="21">
        <f t="shared" si="50"/>
        <v>30300.13</v>
      </c>
      <c r="S863" s="54">
        <v>18900</v>
      </c>
      <c r="T863" s="54">
        <v>5400</v>
      </c>
      <c r="U863" s="54">
        <v>530</v>
      </c>
      <c r="V863" s="27">
        <v>0</v>
      </c>
      <c r="W863" s="22">
        <f t="shared" si="51"/>
        <v>20</v>
      </c>
      <c r="X863" s="27">
        <v>20</v>
      </c>
      <c r="Y863" s="26"/>
      <c r="Z863" s="26"/>
      <c r="AA863" s="40">
        <v>44812</v>
      </c>
      <c r="AB863" s="34"/>
      <c r="AC863" s="34"/>
      <c r="AD863" s="25" t="s">
        <v>91</v>
      </c>
    </row>
    <row r="864" spans="1:30" ht="31.5" hidden="1" x14ac:dyDescent="0.25">
      <c r="A864" t="s">
        <v>2766</v>
      </c>
      <c r="B864" t="s">
        <v>2128</v>
      </c>
      <c r="C864" s="17">
        <f>+SUBTOTAL(3,$F$8:F864)</f>
        <v>45</v>
      </c>
      <c r="D864" s="24" t="s">
        <v>174</v>
      </c>
      <c r="E864" s="25" t="s">
        <v>189</v>
      </c>
      <c r="F864" s="52" t="s">
        <v>1049</v>
      </c>
      <c r="G864" s="23" t="s">
        <v>478</v>
      </c>
      <c r="H864" s="19" t="str">
        <f t="shared" si="49"/>
        <v>"SAM CARPET TEXTIL"МЧЖ Гилам маҳсулотлари ишлаб чиқаришни ташқил этиш</v>
      </c>
      <c r="I864" s="23"/>
      <c r="J864" s="25" t="s">
        <v>20</v>
      </c>
      <c r="K864" s="25" t="s">
        <v>40</v>
      </c>
      <c r="L864" s="18"/>
      <c r="M864" s="18"/>
      <c r="N864" s="20"/>
      <c r="O864" s="20"/>
      <c r="P864" s="20"/>
      <c r="Q864" s="20"/>
      <c r="R864" s="21">
        <f t="shared" si="50"/>
        <v>11000</v>
      </c>
      <c r="S864" s="27">
        <v>1900</v>
      </c>
      <c r="T864" s="27">
        <v>9100</v>
      </c>
      <c r="U864" s="27">
        <v>0</v>
      </c>
      <c r="V864" s="27">
        <v>0</v>
      </c>
      <c r="W864" s="22">
        <f t="shared" si="51"/>
        <v>46</v>
      </c>
      <c r="X864" s="27">
        <v>46</v>
      </c>
      <c r="Y864" s="26"/>
      <c r="Z864" s="26"/>
      <c r="AA864" s="40">
        <v>44848</v>
      </c>
      <c r="AB864" s="34"/>
      <c r="AC864" s="34"/>
      <c r="AD864" s="25" t="s">
        <v>93</v>
      </c>
    </row>
    <row r="865" spans="1:30" ht="31.5" hidden="1" x14ac:dyDescent="0.25">
      <c r="A865" t="s">
        <v>2767</v>
      </c>
      <c r="B865" t="s">
        <v>2128</v>
      </c>
      <c r="C865" s="17">
        <f>+SUBTOTAL(3,$F$8:F865)</f>
        <v>45</v>
      </c>
      <c r="D865" s="24" t="s">
        <v>174</v>
      </c>
      <c r="E865" s="25" t="s">
        <v>189</v>
      </c>
      <c r="F865" s="52" t="s">
        <v>878</v>
      </c>
      <c r="G865" s="23" t="s">
        <v>370</v>
      </c>
      <c r="H865" s="19" t="str">
        <f t="shared" si="49"/>
        <v>"SILK VOYAGE"МЧЖ  Куп қаватли уй жой қуриш</v>
      </c>
      <c r="I865" s="23"/>
      <c r="J865" s="25" t="s">
        <v>24</v>
      </c>
      <c r="K865" s="25" t="s">
        <v>508</v>
      </c>
      <c r="L865" s="18"/>
      <c r="M865" s="18"/>
      <c r="N865" s="20"/>
      <c r="O865" s="20"/>
      <c r="P865" s="20"/>
      <c r="Q865" s="20"/>
      <c r="R865" s="21">
        <f t="shared" si="50"/>
        <v>3900</v>
      </c>
      <c r="S865" s="27">
        <v>900</v>
      </c>
      <c r="T865" s="27">
        <v>3000</v>
      </c>
      <c r="U865" s="27">
        <v>0</v>
      </c>
      <c r="V865" s="27">
        <v>0</v>
      </c>
      <c r="W865" s="22">
        <f t="shared" si="51"/>
        <v>25</v>
      </c>
      <c r="X865" s="27">
        <v>12</v>
      </c>
      <c r="Y865" s="26"/>
      <c r="Z865" s="26">
        <v>13</v>
      </c>
      <c r="AA865" s="40">
        <v>44788</v>
      </c>
      <c r="AB865" s="34"/>
      <c r="AC865" s="34"/>
      <c r="AD865" s="25" t="s">
        <v>7</v>
      </c>
    </row>
    <row r="866" spans="1:30" ht="31.5" hidden="1" x14ac:dyDescent="0.25">
      <c r="A866" t="s">
        <v>2768</v>
      </c>
      <c r="B866" t="s">
        <v>2128</v>
      </c>
      <c r="C866" s="17">
        <f>+SUBTOTAL(3,$F$8:F866)</f>
        <v>45</v>
      </c>
      <c r="D866" s="24" t="s">
        <v>174</v>
      </c>
      <c r="E866" s="25" t="s">
        <v>189</v>
      </c>
      <c r="F866" s="52" t="s">
        <v>643</v>
      </c>
      <c r="G866" s="23" t="s">
        <v>357</v>
      </c>
      <c r="H866" s="19" t="str">
        <f t="shared" si="49"/>
        <v>"Smart city nurli kelajak"МЧЖ Турар жой комплекси ташкил этиш</v>
      </c>
      <c r="I866" s="23"/>
      <c r="J866" s="25" t="s">
        <v>24</v>
      </c>
      <c r="K866" s="25" t="s">
        <v>508</v>
      </c>
      <c r="L866" s="18"/>
      <c r="M866" s="18"/>
      <c r="N866" s="20"/>
      <c r="O866" s="20"/>
      <c r="P866" s="20"/>
      <c r="Q866" s="20"/>
      <c r="R866" s="21">
        <f t="shared" si="50"/>
        <v>50000</v>
      </c>
      <c r="S866" s="27">
        <v>30000</v>
      </c>
      <c r="T866" s="27">
        <v>20000</v>
      </c>
      <c r="U866" s="27">
        <v>0</v>
      </c>
      <c r="V866" s="27">
        <v>0</v>
      </c>
      <c r="W866" s="22">
        <f t="shared" si="51"/>
        <v>70</v>
      </c>
      <c r="X866" s="27">
        <v>4</v>
      </c>
      <c r="Y866" s="26"/>
      <c r="Z866" s="26">
        <v>66</v>
      </c>
      <c r="AA866" s="40">
        <v>44788</v>
      </c>
      <c r="AB866" s="34"/>
      <c r="AC866" s="34"/>
      <c r="AD866" s="25" t="s">
        <v>6</v>
      </c>
    </row>
    <row r="867" spans="1:30" ht="31.5" hidden="1" x14ac:dyDescent="0.25">
      <c r="A867" t="s">
        <v>2769</v>
      </c>
      <c r="B867" t="s">
        <v>2128</v>
      </c>
      <c r="C867" s="17">
        <f>+SUBTOTAL(3,$F$8:F867)</f>
        <v>45</v>
      </c>
      <c r="D867" s="24" t="s">
        <v>174</v>
      </c>
      <c r="E867" s="25" t="s">
        <v>189</v>
      </c>
      <c r="F867" s="52" t="s">
        <v>642</v>
      </c>
      <c r="G867" s="23" t="s">
        <v>357</v>
      </c>
      <c r="H867" s="19" t="str">
        <f t="shared" si="49"/>
        <v>"Smart flat"МЧЖ Турар жой комплекси ташкил этиш</v>
      </c>
      <c r="I867" s="23"/>
      <c r="J867" s="25" t="s">
        <v>24</v>
      </c>
      <c r="K867" s="25" t="s">
        <v>508</v>
      </c>
      <c r="L867" s="18"/>
      <c r="M867" s="18"/>
      <c r="N867" s="20"/>
      <c r="O867" s="20"/>
      <c r="P867" s="20"/>
      <c r="Q867" s="20"/>
      <c r="R867" s="21">
        <f t="shared" si="50"/>
        <v>50000</v>
      </c>
      <c r="S867" s="27">
        <v>30000</v>
      </c>
      <c r="T867" s="27">
        <v>20000</v>
      </c>
      <c r="U867" s="27">
        <v>0</v>
      </c>
      <c r="V867" s="27">
        <v>0</v>
      </c>
      <c r="W867" s="22">
        <f t="shared" si="51"/>
        <v>103</v>
      </c>
      <c r="X867" s="27">
        <v>5</v>
      </c>
      <c r="Y867" s="26"/>
      <c r="Z867" s="26">
        <v>98</v>
      </c>
      <c r="AA867" s="40">
        <v>44788</v>
      </c>
      <c r="AB867" s="34"/>
      <c r="AC867" s="34"/>
      <c r="AD867" s="25" t="s">
        <v>6</v>
      </c>
    </row>
    <row r="868" spans="1:30" ht="31.5" hidden="1" x14ac:dyDescent="0.25">
      <c r="A868" t="s">
        <v>2770</v>
      </c>
      <c r="B868" t="s">
        <v>2128</v>
      </c>
      <c r="C868" s="17">
        <f>+SUBTOTAL(3,$F$8:F868)</f>
        <v>45</v>
      </c>
      <c r="D868" s="24" t="s">
        <v>174</v>
      </c>
      <c r="E868" s="25" t="s">
        <v>189</v>
      </c>
      <c r="F868" s="52" t="s">
        <v>1047</v>
      </c>
      <c r="G868" s="23" t="s">
        <v>269</v>
      </c>
      <c r="H868" s="19" t="str">
        <f t="shared" si="49"/>
        <v>"SOGDA QURILISH"МЧЖ Темир бетон ишлаб чиқаришни ташкил этиш</v>
      </c>
      <c r="I868" s="23"/>
      <c r="J868" s="25" t="s">
        <v>20</v>
      </c>
      <c r="K868" s="25" t="s">
        <v>527</v>
      </c>
      <c r="L868" s="18"/>
      <c r="M868" s="18"/>
      <c r="N868" s="20"/>
      <c r="O868" s="20"/>
      <c r="P868" s="20"/>
      <c r="Q868" s="20"/>
      <c r="R868" s="21">
        <f t="shared" si="50"/>
        <v>10000</v>
      </c>
      <c r="S868" s="27">
        <v>4000</v>
      </c>
      <c r="T868" s="27">
        <v>6000</v>
      </c>
      <c r="U868" s="27">
        <v>0</v>
      </c>
      <c r="V868" s="27">
        <v>0</v>
      </c>
      <c r="W868" s="22">
        <f t="shared" si="51"/>
        <v>4</v>
      </c>
      <c r="X868" s="27">
        <v>4</v>
      </c>
      <c r="Y868" s="26">
        <v>0</v>
      </c>
      <c r="Z868" s="26">
        <v>0</v>
      </c>
      <c r="AA868" s="40">
        <v>44894</v>
      </c>
      <c r="AB868" s="34"/>
      <c r="AC868" s="34"/>
      <c r="AD868" s="25" t="s">
        <v>89</v>
      </c>
    </row>
    <row r="869" spans="1:30" ht="31.5" hidden="1" x14ac:dyDescent="0.25">
      <c r="A869" t="s">
        <v>2771</v>
      </c>
      <c r="B869" t="s">
        <v>2128</v>
      </c>
      <c r="C869" s="17">
        <f>+SUBTOTAL(3,$F$8:F869)</f>
        <v>45</v>
      </c>
      <c r="D869" s="24" t="s">
        <v>174</v>
      </c>
      <c r="E869" s="25" t="s">
        <v>189</v>
      </c>
      <c r="F869" s="52" t="s">
        <v>1051</v>
      </c>
      <c r="G869" s="23" t="s">
        <v>480</v>
      </c>
      <c r="H869" s="19" t="str">
        <f t="shared" si="49"/>
        <v>"SULTAN GOLDEN TRANS"МЧЖ Логистика маркази хизматини кенгайтириш</v>
      </c>
      <c r="I869" s="23"/>
      <c r="J869" s="25" t="s">
        <v>24</v>
      </c>
      <c r="K869" s="25" t="s">
        <v>530</v>
      </c>
      <c r="L869" s="18"/>
      <c r="M869" s="18"/>
      <c r="N869" s="20"/>
      <c r="O869" s="20"/>
      <c r="P869" s="20"/>
      <c r="Q869" s="20"/>
      <c r="R869" s="21">
        <f t="shared" si="50"/>
        <v>10800</v>
      </c>
      <c r="S869" s="27">
        <v>4000</v>
      </c>
      <c r="T869" s="27">
        <v>6800</v>
      </c>
      <c r="U869" s="27">
        <v>0</v>
      </c>
      <c r="V869" s="27">
        <v>0</v>
      </c>
      <c r="W869" s="22">
        <f t="shared" si="51"/>
        <v>20</v>
      </c>
      <c r="X869" s="27">
        <v>20</v>
      </c>
      <c r="Y869" s="26"/>
      <c r="Z869" s="26"/>
      <c r="AA869" s="40">
        <v>44728</v>
      </c>
      <c r="AB869" s="34"/>
      <c r="AC869" s="34"/>
      <c r="AD869" s="25" t="s">
        <v>91</v>
      </c>
    </row>
    <row r="870" spans="1:30" ht="31.5" hidden="1" x14ac:dyDescent="0.25">
      <c r="A870" t="s">
        <v>2772</v>
      </c>
      <c r="B870" t="s">
        <v>2128</v>
      </c>
      <c r="C870" s="17">
        <f>+SUBTOTAL(3,$F$8:F870)</f>
        <v>45</v>
      </c>
      <c r="D870" s="24" t="s">
        <v>174</v>
      </c>
      <c r="E870" s="25" t="s">
        <v>189</v>
      </c>
      <c r="F870" s="52" t="s">
        <v>1075</v>
      </c>
      <c r="G870" s="23" t="s">
        <v>145</v>
      </c>
      <c r="H870" s="19" t="str">
        <f t="shared" si="49"/>
        <v>"Ал Муин"МЧЖ Меҳмонхона фаолиятини ташкил этиш</v>
      </c>
      <c r="I870" s="23"/>
      <c r="J870" s="25" t="s">
        <v>24</v>
      </c>
      <c r="K870" s="25" t="s">
        <v>144</v>
      </c>
      <c r="L870" s="18"/>
      <c r="M870" s="18"/>
      <c r="N870" s="20"/>
      <c r="O870" s="20"/>
      <c r="P870" s="20"/>
      <c r="Q870" s="20"/>
      <c r="R870" s="21">
        <f t="shared" si="50"/>
        <v>5000</v>
      </c>
      <c r="S870" s="27">
        <v>5000</v>
      </c>
      <c r="T870" s="27">
        <v>0</v>
      </c>
      <c r="U870" s="27">
        <v>0</v>
      </c>
      <c r="V870" s="27">
        <v>0</v>
      </c>
      <c r="W870" s="22">
        <f t="shared" si="51"/>
        <v>15</v>
      </c>
      <c r="X870" s="27">
        <v>15</v>
      </c>
      <c r="Y870" s="26"/>
      <c r="Z870" s="26"/>
      <c r="AA870" s="40">
        <v>44818</v>
      </c>
      <c r="AB870" s="34"/>
      <c r="AC870" s="34"/>
      <c r="AD870" s="25" t="s">
        <v>8</v>
      </c>
    </row>
    <row r="871" spans="1:30" ht="31.5" hidden="1" x14ac:dyDescent="0.25">
      <c r="A871" t="s">
        <v>2773</v>
      </c>
      <c r="B871" t="s">
        <v>2128</v>
      </c>
      <c r="C871" s="17">
        <f>+SUBTOTAL(3,$F$8:F871)</f>
        <v>45</v>
      </c>
      <c r="D871" s="24" t="s">
        <v>174</v>
      </c>
      <c r="E871" s="25" t="s">
        <v>189</v>
      </c>
      <c r="F871" s="52" t="s">
        <v>1012</v>
      </c>
      <c r="G871" s="23" t="s">
        <v>365</v>
      </c>
      <c r="H871" s="19" t="str">
        <f t="shared" si="49"/>
        <v>"Билол Унверсал савдо"МЧЖ Мехмонхона қуриш ва жихозлаш</v>
      </c>
      <c r="I871" s="23"/>
      <c r="J871" s="25" t="s">
        <v>24</v>
      </c>
      <c r="K871" s="25" t="s">
        <v>144</v>
      </c>
      <c r="L871" s="18"/>
      <c r="M871" s="18"/>
      <c r="N871" s="20"/>
      <c r="O871" s="20"/>
      <c r="P871" s="20"/>
      <c r="Q871" s="20"/>
      <c r="R871" s="21">
        <f t="shared" si="50"/>
        <v>15000</v>
      </c>
      <c r="S871" s="27">
        <v>10000</v>
      </c>
      <c r="T871" s="27">
        <v>5000</v>
      </c>
      <c r="U871" s="27">
        <v>0</v>
      </c>
      <c r="V871" s="27">
        <v>0</v>
      </c>
      <c r="W871" s="22">
        <f t="shared" si="51"/>
        <v>75</v>
      </c>
      <c r="X871" s="27">
        <v>64</v>
      </c>
      <c r="Y871" s="26"/>
      <c r="Z871" s="26">
        <v>11</v>
      </c>
      <c r="AA871" s="40">
        <v>44854</v>
      </c>
      <c r="AB871" s="34"/>
      <c r="AC871" s="34"/>
      <c r="AD871" s="25" t="s">
        <v>7</v>
      </c>
    </row>
    <row r="872" spans="1:30" ht="31.5" hidden="1" x14ac:dyDescent="0.25">
      <c r="A872" t="s">
        <v>2774</v>
      </c>
      <c r="B872" t="s">
        <v>2128</v>
      </c>
      <c r="C872" s="17">
        <f>+SUBTOTAL(3,$F$8:F872)</f>
        <v>45</v>
      </c>
      <c r="D872" s="24" t="s">
        <v>174</v>
      </c>
      <c r="E872" s="25" t="s">
        <v>189</v>
      </c>
      <c r="F872" s="52" t="s">
        <v>1063</v>
      </c>
      <c r="G872" s="23" t="s">
        <v>168</v>
      </c>
      <c r="H872" s="19" t="str">
        <f t="shared" si="49"/>
        <v>"Рейҳан плаза"МЧЖ Меҳмонхона хизматини ташкил қилиш</v>
      </c>
      <c r="I872" s="23"/>
      <c r="J872" s="25" t="s">
        <v>24</v>
      </c>
      <c r="K872" s="25" t="s">
        <v>144</v>
      </c>
      <c r="L872" s="18"/>
      <c r="M872" s="18"/>
      <c r="N872" s="20"/>
      <c r="O872" s="20"/>
      <c r="P872" s="20"/>
      <c r="Q872" s="20"/>
      <c r="R872" s="21">
        <f t="shared" si="50"/>
        <v>45788.95</v>
      </c>
      <c r="S872" s="27">
        <v>23713</v>
      </c>
      <c r="T872" s="27">
        <v>0</v>
      </c>
      <c r="U872" s="27">
        <v>1950</v>
      </c>
      <c r="V872" s="27">
        <v>0</v>
      </c>
      <c r="W872" s="22">
        <f t="shared" si="51"/>
        <v>10</v>
      </c>
      <c r="X872" s="27">
        <v>10</v>
      </c>
      <c r="Y872" s="26"/>
      <c r="Z872" s="26"/>
      <c r="AA872" s="40">
        <v>44859</v>
      </c>
      <c r="AB872" s="34"/>
      <c r="AC872" s="34"/>
      <c r="AD872" s="25" t="s">
        <v>160</v>
      </c>
    </row>
    <row r="873" spans="1:30" ht="31.5" hidden="1" x14ac:dyDescent="0.25">
      <c r="A873" t="s">
        <v>2775</v>
      </c>
      <c r="B873" t="s">
        <v>2128</v>
      </c>
      <c r="C873" s="17">
        <f>+SUBTOTAL(3,$F$8:F873)</f>
        <v>45</v>
      </c>
      <c r="D873" s="24" t="s">
        <v>174</v>
      </c>
      <c r="E873" s="25" t="s">
        <v>189</v>
      </c>
      <c r="F873" s="52" t="s">
        <v>1038</v>
      </c>
      <c r="G873" s="23" t="s">
        <v>136</v>
      </c>
      <c r="H873" s="19" t="str">
        <f t="shared" si="49"/>
        <v>"Шохрухбек"МЧЖ Автомобилларга сиқилган газ қуйиш шахобчаси ташкил этиш</v>
      </c>
      <c r="I873" s="23"/>
      <c r="J873" s="25" t="s">
        <v>24</v>
      </c>
      <c r="K873" s="25" t="s">
        <v>155</v>
      </c>
      <c r="L873" s="18"/>
      <c r="M873" s="18"/>
      <c r="N873" s="20"/>
      <c r="O873" s="20"/>
      <c r="P873" s="20"/>
      <c r="Q873" s="20"/>
      <c r="R873" s="21">
        <f t="shared" si="50"/>
        <v>11026.3</v>
      </c>
      <c r="S873" s="27">
        <v>7630</v>
      </c>
      <c r="T873" s="27">
        <v>0</v>
      </c>
      <c r="U873" s="27">
        <v>300</v>
      </c>
      <c r="V873" s="27">
        <v>0</v>
      </c>
      <c r="W873" s="22">
        <f t="shared" si="51"/>
        <v>5</v>
      </c>
      <c r="X873" s="27">
        <v>5</v>
      </c>
      <c r="Y873" s="26">
        <v>0</v>
      </c>
      <c r="Z873" s="26">
        <v>0</v>
      </c>
      <c r="AA873" s="40">
        <v>44876</v>
      </c>
      <c r="AB873" s="34"/>
      <c r="AC873" s="34"/>
      <c r="AD873" s="25" t="s">
        <v>35</v>
      </c>
    </row>
    <row r="874" spans="1:30" ht="31.5" hidden="1" x14ac:dyDescent="0.25">
      <c r="A874" t="s">
        <v>2776</v>
      </c>
      <c r="B874" t="s">
        <v>2128</v>
      </c>
      <c r="C874" s="17">
        <f>+SUBTOTAL(3,$F$8:F874)</f>
        <v>45</v>
      </c>
      <c r="D874" s="24" t="s">
        <v>174</v>
      </c>
      <c r="E874" s="25" t="s">
        <v>189</v>
      </c>
      <c r="F874" s="52" t="s">
        <v>1178</v>
      </c>
      <c r="G874" s="23" t="s">
        <v>27</v>
      </c>
      <c r="H874" s="19" t="str">
        <f t="shared" si="49"/>
        <v>"HOTEL SHOHJAHON" МЧЖ Мехмонхона хизматини ташкил этиш</v>
      </c>
      <c r="I874" s="23"/>
      <c r="J874" s="25" t="s">
        <v>24</v>
      </c>
      <c r="K874" s="25" t="s">
        <v>144</v>
      </c>
      <c r="L874" s="18"/>
      <c r="M874" s="18"/>
      <c r="N874" s="20"/>
      <c r="O874" s="20"/>
      <c r="P874" s="20"/>
      <c r="Q874" s="20"/>
      <c r="R874" s="21">
        <f t="shared" si="50"/>
        <v>8000</v>
      </c>
      <c r="S874" s="27">
        <v>8000</v>
      </c>
      <c r="T874" s="27">
        <v>0</v>
      </c>
      <c r="U874" s="27">
        <v>0</v>
      </c>
      <c r="V874" s="27">
        <v>0</v>
      </c>
      <c r="W874" s="22">
        <f t="shared" si="51"/>
        <v>10</v>
      </c>
      <c r="X874" s="27">
        <v>10</v>
      </c>
      <c r="Y874" s="26"/>
      <c r="Z874" s="26"/>
      <c r="AA874" s="40">
        <v>44677</v>
      </c>
      <c r="AB874" s="34"/>
      <c r="AC874" s="34"/>
      <c r="AD874" s="25" t="s">
        <v>8</v>
      </c>
    </row>
    <row r="875" spans="1:30" ht="31.5" hidden="1" x14ac:dyDescent="0.25">
      <c r="A875" t="s">
        <v>2777</v>
      </c>
      <c r="B875" t="s">
        <v>2128</v>
      </c>
      <c r="C875" s="17">
        <f>+SUBTOTAL(3,$F$8:F875)</f>
        <v>45</v>
      </c>
      <c r="D875" s="24" t="s">
        <v>174</v>
      </c>
      <c r="E875" s="25" t="s">
        <v>189</v>
      </c>
      <c r="F875" s="52" t="s">
        <v>1182</v>
      </c>
      <c r="G875" s="23" t="s">
        <v>1183</v>
      </c>
      <c r="H875" s="19" t="str">
        <f t="shared" si="49"/>
        <v xml:space="preserve">"EAST OIL" МЧЖ Ўсимлик ёғи ишлаб чиқаришни кенгайтириш </v>
      </c>
      <c r="I875" s="23"/>
      <c r="J875" s="25" t="s">
        <v>20</v>
      </c>
      <c r="K875" s="25" t="s">
        <v>559</v>
      </c>
      <c r="L875" s="18"/>
      <c r="M875" s="18"/>
      <c r="N875" s="20"/>
      <c r="O875" s="20"/>
      <c r="P875" s="20"/>
      <c r="Q875" s="20"/>
      <c r="R875" s="21">
        <f t="shared" si="50"/>
        <v>33181.5</v>
      </c>
      <c r="S875" s="27">
        <v>16200</v>
      </c>
      <c r="T875" s="27">
        <v>0</v>
      </c>
      <c r="U875" s="27">
        <v>1500</v>
      </c>
      <c r="V875" s="27">
        <v>0</v>
      </c>
      <c r="W875" s="22">
        <f t="shared" si="51"/>
        <v>7</v>
      </c>
      <c r="X875" s="27">
        <v>7</v>
      </c>
      <c r="Y875" s="26"/>
      <c r="Z875" s="26"/>
      <c r="AA875" s="40">
        <v>44713</v>
      </c>
      <c r="AB875" s="34"/>
      <c r="AC875" s="34"/>
      <c r="AD875" s="25" t="s">
        <v>7</v>
      </c>
    </row>
    <row r="876" spans="1:30" ht="31.5" hidden="1" x14ac:dyDescent="0.25">
      <c r="A876" t="s">
        <v>2778</v>
      </c>
      <c r="B876" t="s">
        <v>2128</v>
      </c>
      <c r="C876" s="17">
        <f>+SUBTOTAL(3,$F$8:F876)</f>
        <v>45</v>
      </c>
      <c r="D876" s="24" t="s">
        <v>174</v>
      </c>
      <c r="E876" s="25" t="s">
        <v>189</v>
      </c>
      <c r="F876" s="52" t="s">
        <v>1184</v>
      </c>
      <c r="G876" s="23" t="s">
        <v>570</v>
      </c>
      <c r="H876" s="19" t="str">
        <f t="shared" si="49"/>
        <v>"JM TECHNO" МЧЖ Асфалт ишлаб чиқаришни ташкил этиш</v>
      </c>
      <c r="I876" s="23"/>
      <c r="J876" s="25" t="s">
        <v>20</v>
      </c>
      <c r="K876" s="25" t="s">
        <v>527</v>
      </c>
      <c r="L876" s="18"/>
      <c r="M876" s="18"/>
      <c r="N876" s="20"/>
      <c r="O876" s="20"/>
      <c r="P876" s="20"/>
      <c r="Q876" s="20"/>
      <c r="R876" s="21">
        <f t="shared" si="50"/>
        <v>12000</v>
      </c>
      <c r="S876" s="27">
        <v>5000</v>
      </c>
      <c r="T876" s="27">
        <v>7000</v>
      </c>
      <c r="U876" s="27">
        <v>0</v>
      </c>
      <c r="V876" s="27">
        <v>0</v>
      </c>
      <c r="W876" s="22">
        <f t="shared" si="51"/>
        <v>25</v>
      </c>
      <c r="X876" s="27">
        <v>25</v>
      </c>
      <c r="Y876" s="26"/>
      <c r="Z876" s="26"/>
      <c r="AA876" s="40">
        <v>44712</v>
      </c>
      <c r="AB876" s="34"/>
      <c r="AC876" s="34"/>
      <c r="AD876" s="25" t="s">
        <v>160</v>
      </c>
    </row>
    <row r="877" spans="1:30" ht="31.5" hidden="1" x14ac:dyDescent="0.25">
      <c r="A877" t="s">
        <v>2779</v>
      </c>
      <c r="B877" t="s">
        <v>2128</v>
      </c>
      <c r="C877" s="17">
        <f>+SUBTOTAL(3,$F$8:F877)</f>
        <v>45</v>
      </c>
      <c r="D877" s="24" t="s">
        <v>174</v>
      </c>
      <c r="E877" s="25" t="s">
        <v>189</v>
      </c>
      <c r="F877" s="52" t="s">
        <v>877</v>
      </c>
      <c r="G877" s="23" t="s">
        <v>369</v>
      </c>
      <c r="H877" s="19" t="str">
        <f t="shared" si="49"/>
        <v>"AUTO BRILLIANT FUTURE"МЧЖ 300 ўринли ресторан хизматини ташкил қилиш</v>
      </c>
      <c r="I877" s="23"/>
      <c r="J877" s="25" t="s">
        <v>24</v>
      </c>
      <c r="K877" s="25" t="s">
        <v>531</v>
      </c>
      <c r="L877" s="18"/>
      <c r="M877" s="18"/>
      <c r="N877" s="20"/>
      <c r="O877" s="20"/>
      <c r="P877" s="20"/>
      <c r="Q877" s="20"/>
      <c r="R877" s="21">
        <f t="shared" si="50"/>
        <v>4000</v>
      </c>
      <c r="S877" s="27">
        <v>2000</v>
      </c>
      <c r="T877" s="27">
        <v>2000</v>
      </c>
      <c r="U877" s="27">
        <v>0</v>
      </c>
      <c r="V877" s="27">
        <v>0</v>
      </c>
      <c r="W877" s="22">
        <f t="shared" si="51"/>
        <v>15</v>
      </c>
      <c r="X877" s="27">
        <v>5</v>
      </c>
      <c r="Y877" s="26">
        <v>10</v>
      </c>
      <c r="Z877" s="26">
        <v>0</v>
      </c>
      <c r="AA877" s="40">
        <v>44879</v>
      </c>
      <c r="AB877" s="34"/>
      <c r="AC877" s="34"/>
      <c r="AD877" s="25" t="s">
        <v>92</v>
      </c>
    </row>
    <row r="878" spans="1:30" ht="31.5" hidden="1" x14ac:dyDescent="0.25">
      <c r="A878" t="s">
        <v>2780</v>
      </c>
      <c r="B878" t="s">
        <v>2128</v>
      </c>
      <c r="C878" s="17">
        <f>+SUBTOTAL(3,$F$8:F878)</f>
        <v>45</v>
      </c>
      <c r="D878" s="24" t="s">
        <v>174</v>
      </c>
      <c r="E878" s="25" t="s">
        <v>189</v>
      </c>
      <c r="F878" s="52" t="s">
        <v>882</v>
      </c>
      <c r="G878" s="23" t="s">
        <v>374</v>
      </c>
      <c r="H878" s="19" t="str">
        <f t="shared" si="49"/>
        <v xml:space="preserve">"DIL-SHIFO NUR PHARM"МЧЖ Тиббий фаолиятни кенгайтириш </v>
      </c>
      <c r="I878" s="23"/>
      <c r="J878" s="25" t="s">
        <v>24</v>
      </c>
      <c r="K878" s="25" t="s">
        <v>116</v>
      </c>
      <c r="L878" s="18"/>
      <c r="M878" s="18"/>
      <c r="N878" s="20"/>
      <c r="O878" s="20"/>
      <c r="P878" s="20"/>
      <c r="Q878" s="20"/>
      <c r="R878" s="21">
        <f t="shared" si="50"/>
        <v>1275</v>
      </c>
      <c r="S878" s="27">
        <v>425</v>
      </c>
      <c r="T878" s="27">
        <v>850</v>
      </c>
      <c r="U878" s="27"/>
      <c r="V878" s="27"/>
      <c r="W878" s="22">
        <f t="shared" si="51"/>
        <v>11</v>
      </c>
      <c r="X878" s="27">
        <v>11</v>
      </c>
      <c r="Y878" s="26"/>
      <c r="Z878" s="26"/>
      <c r="AA878" s="40">
        <v>44788</v>
      </c>
      <c r="AB878" s="34"/>
      <c r="AC878" s="34"/>
      <c r="AD878" s="25" t="s">
        <v>6</v>
      </c>
    </row>
    <row r="879" spans="1:30" ht="47.25" hidden="1" x14ac:dyDescent="0.25">
      <c r="A879" t="s">
        <v>2781</v>
      </c>
      <c r="B879" t="s">
        <v>2128</v>
      </c>
      <c r="C879" s="17">
        <f>+SUBTOTAL(3,$F$8:F879)</f>
        <v>45</v>
      </c>
      <c r="D879" s="24" t="s">
        <v>174</v>
      </c>
      <c r="E879" s="25" t="s">
        <v>189</v>
      </c>
      <c r="F879" s="52" t="s">
        <v>1016</v>
      </c>
      <c r="G879" s="23" t="s">
        <v>376</v>
      </c>
      <c r="H879" s="19" t="str">
        <f t="shared" si="49"/>
        <v>"IDEAL ELEKTRO LYUKS"МЧЖ Электротехника буюмлари ишлаб чиқаришни кенгайтириш</v>
      </c>
      <c r="I879" s="23"/>
      <c r="J879" s="25" t="s">
        <v>20</v>
      </c>
      <c r="K879" s="25" t="s">
        <v>533</v>
      </c>
      <c r="L879" s="18"/>
      <c r="M879" s="18"/>
      <c r="N879" s="20"/>
      <c r="O879" s="20"/>
      <c r="P879" s="20"/>
      <c r="Q879" s="20"/>
      <c r="R879" s="21">
        <f t="shared" si="50"/>
        <v>15971</v>
      </c>
      <c r="S879" s="27">
        <v>4650</v>
      </c>
      <c r="T879" s="27"/>
      <c r="U879" s="27">
        <v>1000</v>
      </c>
      <c r="V879" s="27"/>
      <c r="W879" s="22">
        <f t="shared" si="51"/>
        <v>135</v>
      </c>
      <c r="X879" s="27">
        <v>135</v>
      </c>
      <c r="Y879" s="26"/>
      <c r="Z879" s="26"/>
      <c r="AA879" s="40">
        <v>44677</v>
      </c>
      <c r="AB879" s="34"/>
      <c r="AC879" s="34"/>
      <c r="AD879" s="25" t="s">
        <v>9</v>
      </c>
    </row>
    <row r="880" spans="1:30" ht="31.5" hidden="1" x14ac:dyDescent="0.25">
      <c r="A880" t="s">
        <v>2782</v>
      </c>
      <c r="B880" t="s">
        <v>2128</v>
      </c>
      <c r="C880" s="17">
        <f>+SUBTOTAL(3,$F$8:F880)</f>
        <v>45</v>
      </c>
      <c r="D880" s="24" t="s">
        <v>174</v>
      </c>
      <c r="E880" s="25" t="s">
        <v>189</v>
      </c>
      <c r="F880" s="52" t="s">
        <v>888</v>
      </c>
      <c r="G880" s="23" t="s">
        <v>374</v>
      </c>
      <c r="H880" s="19" t="str">
        <f t="shared" si="49"/>
        <v xml:space="preserve">"INEXLAB"МЧЖ Тиббий фаолиятни кенгайтириш </v>
      </c>
      <c r="I880" s="23"/>
      <c r="J880" s="25" t="s">
        <v>24</v>
      </c>
      <c r="K880" s="25" t="s">
        <v>116</v>
      </c>
      <c r="L880" s="18"/>
      <c r="M880" s="18"/>
      <c r="N880" s="20"/>
      <c r="O880" s="20"/>
      <c r="P880" s="20"/>
      <c r="Q880" s="20"/>
      <c r="R880" s="21">
        <f t="shared" si="50"/>
        <v>2650</v>
      </c>
      <c r="S880" s="27">
        <v>650</v>
      </c>
      <c r="T880" s="27">
        <v>2000</v>
      </c>
      <c r="U880" s="27"/>
      <c r="V880" s="27"/>
      <c r="W880" s="22">
        <f t="shared" si="51"/>
        <v>7</v>
      </c>
      <c r="X880" s="27">
        <v>7</v>
      </c>
      <c r="Y880" s="26"/>
      <c r="Z880" s="26"/>
      <c r="AA880" s="40">
        <v>44788</v>
      </c>
      <c r="AB880" s="34"/>
      <c r="AC880" s="34"/>
      <c r="AD880" s="25" t="s">
        <v>6</v>
      </c>
    </row>
    <row r="881" spans="1:30" ht="31.5" hidden="1" x14ac:dyDescent="0.25">
      <c r="A881" t="s">
        <v>2783</v>
      </c>
      <c r="B881" t="s">
        <v>2128</v>
      </c>
      <c r="C881" s="17">
        <f>+SUBTOTAL(3,$F$8:F881)</f>
        <v>45</v>
      </c>
      <c r="D881" s="24" t="s">
        <v>174</v>
      </c>
      <c r="E881" s="25" t="s">
        <v>189</v>
      </c>
      <c r="F881" s="52" t="s">
        <v>1009</v>
      </c>
      <c r="G881" s="23" t="s">
        <v>168</v>
      </c>
      <c r="H881" s="19" t="str">
        <f t="shared" si="49"/>
        <v>"Jayxun"МЧЖ  Меҳмонхона хизматини ташкил қилиш</v>
      </c>
      <c r="I881" s="23"/>
      <c r="J881" s="25" t="s">
        <v>24</v>
      </c>
      <c r="K881" s="25" t="s">
        <v>144</v>
      </c>
      <c r="L881" s="18"/>
      <c r="M881" s="18"/>
      <c r="N881" s="20"/>
      <c r="O881" s="20"/>
      <c r="P881" s="20"/>
      <c r="Q881" s="20"/>
      <c r="R881" s="21">
        <f t="shared" si="50"/>
        <v>15000</v>
      </c>
      <c r="S881" s="27">
        <v>15000</v>
      </c>
      <c r="T881" s="27"/>
      <c r="U881" s="27"/>
      <c r="V881" s="27"/>
      <c r="W881" s="22">
        <f t="shared" si="51"/>
        <v>9</v>
      </c>
      <c r="X881" s="27">
        <v>9</v>
      </c>
      <c r="Y881" s="26"/>
      <c r="Z881" s="26"/>
      <c r="AA881" s="40">
        <v>44818</v>
      </c>
      <c r="AB881" s="34"/>
      <c r="AC881" s="34"/>
      <c r="AD881" s="25" t="s">
        <v>8</v>
      </c>
    </row>
    <row r="882" spans="1:30" ht="31.5" hidden="1" x14ac:dyDescent="0.25">
      <c r="A882" t="s">
        <v>2784</v>
      </c>
      <c r="B882" t="s">
        <v>2128</v>
      </c>
      <c r="C882" s="17">
        <f>+SUBTOTAL(3,$F$8:F882)</f>
        <v>45</v>
      </c>
      <c r="D882" s="24" t="s">
        <v>174</v>
      </c>
      <c r="E882" s="25" t="s">
        <v>189</v>
      </c>
      <c r="F882" s="52" t="s">
        <v>889</v>
      </c>
      <c r="G882" s="23" t="s">
        <v>380</v>
      </c>
      <c r="H882" s="19" t="str">
        <f t="shared" si="49"/>
        <v>"Kareta Trans"МЧЖ Маиший хизмат кўрсатиш ва умумий овқатланишни ташкимл этиш</v>
      </c>
      <c r="I882" s="23"/>
      <c r="J882" s="25" t="s">
        <v>24</v>
      </c>
      <c r="K882" s="25" t="s">
        <v>111</v>
      </c>
      <c r="L882" s="18"/>
      <c r="M882" s="18"/>
      <c r="N882" s="20"/>
      <c r="O882" s="20"/>
      <c r="P882" s="20"/>
      <c r="Q882" s="20"/>
      <c r="R882" s="21">
        <f t="shared" si="50"/>
        <v>1750</v>
      </c>
      <c r="S882" s="27">
        <v>900</v>
      </c>
      <c r="T882" s="27">
        <v>850</v>
      </c>
      <c r="U882" s="27"/>
      <c r="V882" s="27"/>
      <c r="W882" s="22">
        <f t="shared" si="51"/>
        <v>2</v>
      </c>
      <c r="X882" s="27">
        <v>2</v>
      </c>
      <c r="Y882" s="26"/>
      <c r="Z882" s="26"/>
      <c r="AA882" s="40">
        <v>44769</v>
      </c>
      <c r="AB882" s="34"/>
      <c r="AC882" s="34"/>
      <c r="AD882" s="25" t="s">
        <v>6</v>
      </c>
    </row>
    <row r="883" spans="1:30" ht="31.5" hidden="1" x14ac:dyDescent="0.25">
      <c r="A883" t="s">
        <v>2785</v>
      </c>
      <c r="B883" t="s">
        <v>2128</v>
      </c>
      <c r="C883" s="17">
        <f>+SUBTOTAL(3,$F$8:F883)</f>
        <v>45</v>
      </c>
      <c r="D883" s="24" t="s">
        <v>174</v>
      </c>
      <c r="E883" s="25" t="s">
        <v>189</v>
      </c>
      <c r="F883" s="52" t="s">
        <v>1014</v>
      </c>
      <c r="G883" s="23" t="s">
        <v>368</v>
      </c>
      <c r="H883" s="19" t="str">
        <f t="shared" si="49"/>
        <v>"MAKS REAL STROY INVEST"МЧЖ Меҳмона фаолиятини ташкил этиш</v>
      </c>
      <c r="I883" s="23"/>
      <c r="J883" s="25" t="s">
        <v>24</v>
      </c>
      <c r="K883" s="25" t="s">
        <v>144</v>
      </c>
      <c r="L883" s="18"/>
      <c r="M883" s="18"/>
      <c r="N883" s="20"/>
      <c r="O883" s="20"/>
      <c r="P883" s="20"/>
      <c r="Q883" s="20"/>
      <c r="R883" s="21">
        <f t="shared" si="50"/>
        <v>22150</v>
      </c>
      <c r="S883" s="27">
        <v>7150</v>
      </c>
      <c r="T883" s="27">
        <v>15000</v>
      </c>
      <c r="U883" s="27"/>
      <c r="V883" s="27"/>
      <c r="W883" s="22">
        <f t="shared" si="51"/>
        <v>3</v>
      </c>
      <c r="X883" s="27">
        <v>3</v>
      </c>
      <c r="Y883" s="26"/>
      <c r="Z883" s="26"/>
      <c r="AA883" s="40">
        <v>44788</v>
      </c>
      <c r="AB883" s="34"/>
      <c r="AC883" s="34"/>
      <c r="AD883" s="25" t="s">
        <v>6</v>
      </c>
    </row>
    <row r="884" spans="1:30" ht="63" hidden="1" x14ac:dyDescent="0.25">
      <c r="A884" t="s">
        <v>2786</v>
      </c>
      <c r="B884" t="s">
        <v>2128</v>
      </c>
      <c r="C884" s="17">
        <f>+SUBTOTAL(3,$F$8:F884)</f>
        <v>45</v>
      </c>
      <c r="D884" s="24" t="s">
        <v>174</v>
      </c>
      <c r="E884" s="25" t="s">
        <v>189</v>
      </c>
      <c r="F884" s="52" t="s">
        <v>1010</v>
      </c>
      <c r="G884" s="23" t="s">
        <v>361</v>
      </c>
      <c r="H884" s="19" t="str">
        <f t="shared" si="49"/>
        <v>"MAROCAN MOSAIC"МЧЖ Тарихий обидаларни тамирлаш ва мозайка махсулотлари ишлаб чикариш цехини ташкил этиш</v>
      </c>
      <c r="I884" s="23"/>
      <c r="J884" s="25" t="s">
        <v>20</v>
      </c>
      <c r="K884" s="25" t="s">
        <v>527</v>
      </c>
      <c r="L884" s="18"/>
      <c r="M884" s="18"/>
      <c r="N884" s="20"/>
      <c r="O884" s="20"/>
      <c r="P884" s="20"/>
      <c r="Q884" s="20"/>
      <c r="R884" s="21">
        <f t="shared" si="50"/>
        <v>1700</v>
      </c>
      <c r="S884" s="54">
        <v>1700</v>
      </c>
      <c r="T884" s="27"/>
      <c r="U884" s="27"/>
      <c r="V884" s="27"/>
      <c r="W884" s="22">
        <f t="shared" si="51"/>
        <v>1</v>
      </c>
      <c r="X884" s="54">
        <v>1</v>
      </c>
      <c r="Y884" s="26"/>
      <c r="Z884" s="26"/>
      <c r="AA884" s="40">
        <v>44851</v>
      </c>
      <c r="AB884" s="34"/>
      <c r="AC884" s="34"/>
      <c r="AD884" s="25" t="s">
        <v>8</v>
      </c>
    </row>
    <row r="885" spans="1:30" ht="31.5" hidden="1" x14ac:dyDescent="0.25">
      <c r="A885" t="s">
        <v>2787</v>
      </c>
      <c r="B885" t="s">
        <v>2128</v>
      </c>
      <c r="C885" s="17">
        <f>+SUBTOTAL(3,$F$8:F885)</f>
        <v>45</v>
      </c>
      <c r="D885" s="24" t="s">
        <v>174</v>
      </c>
      <c r="E885" s="25" t="s">
        <v>189</v>
      </c>
      <c r="F885" s="52" t="s">
        <v>1011</v>
      </c>
      <c r="G885" s="23" t="s">
        <v>364</v>
      </c>
      <c r="H885" s="19" t="str">
        <f t="shared" si="49"/>
        <v>"MIDAS PLASTICS"МЧЖ  Пластмассадан тара маҳсулотлари ишлаб чиқариш</v>
      </c>
      <c r="I885" s="23"/>
      <c r="J885" s="25" t="s">
        <v>20</v>
      </c>
      <c r="K885" s="25" t="s">
        <v>552</v>
      </c>
      <c r="L885" s="18"/>
      <c r="M885" s="18"/>
      <c r="N885" s="20"/>
      <c r="O885" s="20"/>
      <c r="P885" s="20"/>
      <c r="Q885" s="20"/>
      <c r="R885" s="21">
        <f t="shared" si="50"/>
        <v>48302.368583000003</v>
      </c>
      <c r="S885" s="27">
        <v>32858</v>
      </c>
      <c r="T885" s="27"/>
      <c r="U885" s="27">
        <v>1364.223</v>
      </c>
      <c r="V885" s="27"/>
      <c r="W885" s="22">
        <f t="shared" si="51"/>
        <v>80</v>
      </c>
      <c r="X885" s="27">
        <v>80</v>
      </c>
      <c r="Y885" s="26"/>
      <c r="Z885" s="26"/>
      <c r="AA885" s="40">
        <v>44849</v>
      </c>
      <c r="AB885" s="34"/>
      <c r="AC885" s="34"/>
      <c r="AD885" s="25" t="s">
        <v>91</v>
      </c>
    </row>
    <row r="886" spans="1:30" ht="47.25" hidden="1" x14ac:dyDescent="0.25">
      <c r="A886" t="s">
        <v>2788</v>
      </c>
      <c r="B886" t="s">
        <v>2128</v>
      </c>
      <c r="C886" s="17">
        <f>+SUBTOTAL(3,$F$8:F886)</f>
        <v>45</v>
      </c>
      <c r="D886" s="24" t="s">
        <v>174</v>
      </c>
      <c r="E886" s="25" t="s">
        <v>189</v>
      </c>
      <c r="F886" s="52" t="s">
        <v>884</v>
      </c>
      <c r="G886" s="23" t="s">
        <v>375</v>
      </c>
      <c r="H886" s="19" t="str">
        <f t="shared" si="49"/>
        <v>"MUSO TIBBIYOT"МЧЖ Мехмонхона фаолиятини ривожлантириш мақсадида меҳмонхона қуриш</v>
      </c>
      <c r="I886" s="23"/>
      <c r="J886" s="25" t="s">
        <v>24</v>
      </c>
      <c r="K886" s="25" t="s">
        <v>144</v>
      </c>
      <c r="L886" s="18"/>
      <c r="M886" s="18"/>
      <c r="N886" s="20"/>
      <c r="O886" s="20"/>
      <c r="P886" s="20"/>
      <c r="Q886" s="20"/>
      <c r="R886" s="21">
        <f t="shared" si="50"/>
        <v>4300</v>
      </c>
      <c r="S886" s="27">
        <v>1300</v>
      </c>
      <c r="T886" s="27">
        <v>3000</v>
      </c>
      <c r="U886" s="27"/>
      <c r="V886" s="27"/>
      <c r="W886" s="22">
        <f t="shared" si="51"/>
        <v>10</v>
      </c>
      <c r="X886" s="27">
        <v>5</v>
      </c>
      <c r="Y886" s="26">
        <v>5</v>
      </c>
      <c r="Z886" s="26"/>
      <c r="AA886" s="40">
        <v>44866</v>
      </c>
      <c r="AB886" s="34"/>
      <c r="AC886" s="34"/>
      <c r="AD886" s="25" t="s">
        <v>9</v>
      </c>
    </row>
    <row r="887" spans="1:30" ht="31.5" hidden="1" x14ac:dyDescent="0.25">
      <c r="A887" t="s">
        <v>2789</v>
      </c>
      <c r="B887" t="s">
        <v>2128</v>
      </c>
      <c r="C887" s="17">
        <f>+SUBTOTAL(3,$F$8:F887)</f>
        <v>45</v>
      </c>
      <c r="D887" s="24" t="s">
        <v>174</v>
      </c>
      <c r="E887" s="25" t="s">
        <v>189</v>
      </c>
      <c r="F887" s="52" t="s">
        <v>897</v>
      </c>
      <c r="G887" s="23" t="s">
        <v>390</v>
      </c>
      <c r="H887" s="19" t="str">
        <f t="shared" si="49"/>
        <v>"Narzulla Ximoya Servis"XK  Телекомуникацион технологияларнни ўрнатиш ва таъмирлаш</v>
      </c>
      <c r="I887" s="23"/>
      <c r="J887" s="25" t="s">
        <v>24</v>
      </c>
      <c r="K887" s="25" t="s">
        <v>557</v>
      </c>
      <c r="L887" s="18"/>
      <c r="M887" s="18"/>
      <c r="N887" s="20"/>
      <c r="O887" s="20"/>
      <c r="P887" s="20"/>
      <c r="Q887" s="20"/>
      <c r="R887" s="21">
        <f t="shared" si="50"/>
        <v>1150</v>
      </c>
      <c r="S887" s="27">
        <v>350</v>
      </c>
      <c r="T887" s="27">
        <v>800</v>
      </c>
      <c r="U887" s="27"/>
      <c r="V887" s="27"/>
      <c r="W887" s="22">
        <f t="shared" si="51"/>
        <v>9</v>
      </c>
      <c r="X887" s="27">
        <v>9</v>
      </c>
      <c r="Y887" s="26"/>
      <c r="Z887" s="26"/>
      <c r="AA887" s="40">
        <v>44677</v>
      </c>
      <c r="AB887" s="34"/>
      <c r="AC887" s="34"/>
      <c r="AD887" s="25" t="s">
        <v>9</v>
      </c>
    </row>
    <row r="888" spans="1:30" ht="31.5" hidden="1" x14ac:dyDescent="0.25">
      <c r="A888" t="s">
        <v>2790</v>
      </c>
      <c r="B888" t="s">
        <v>2128</v>
      </c>
      <c r="C888" s="17">
        <f>+SUBTOTAL(3,$F$8:F888)</f>
        <v>45</v>
      </c>
      <c r="D888" s="24" t="s">
        <v>174</v>
      </c>
      <c r="E888" s="25" t="s">
        <v>189</v>
      </c>
      <c r="F888" s="52" t="s">
        <v>898</v>
      </c>
      <c r="G888" s="23" t="s">
        <v>391</v>
      </c>
      <c r="H888" s="19" t="str">
        <f t="shared" si="49"/>
        <v>"O''ktam-Jaxon Farm"МЧЖ Дори дармон савдо фаолиятини ривожлантириш</v>
      </c>
      <c r="I888" s="23"/>
      <c r="J888" s="25" t="s">
        <v>24</v>
      </c>
      <c r="K888" s="25" t="s">
        <v>155</v>
      </c>
      <c r="L888" s="18"/>
      <c r="M888" s="18"/>
      <c r="N888" s="20"/>
      <c r="O888" s="20"/>
      <c r="P888" s="20"/>
      <c r="Q888" s="20"/>
      <c r="R888" s="21">
        <f t="shared" si="50"/>
        <v>300</v>
      </c>
      <c r="S888" s="27">
        <v>220</v>
      </c>
      <c r="T888" s="27">
        <v>80</v>
      </c>
      <c r="U888" s="27"/>
      <c r="V888" s="27"/>
      <c r="W888" s="22">
        <f t="shared" si="51"/>
        <v>4</v>
      </c>
      <c r="X888" s="27">
        <v>4</v>
      </c>
      <c r="Y888" s="26"/>
      <c r="Z888" s="26"/>
      <c r="AA888" s="40">
        <v>44677</v>
      </c>
      <c r="AB888" s="34"/>
      <c r="AC888" s="34"/>
      <c r="AD888" s="25" t="s">
        <v>9</v>
      </c>
    </row>
    <row r="889" spans="1:30" ht="31.5" hidden="1" x14ac:dyDescent="0.25">
      <c r="A889" t="s">
        <v>2791</v>
      </c>
      <c r="B889" t="s">
        <v>2128</v>
      </c>
      <c r="C889" s="17">
        <f>+SUBTOTAL(3,$F$8:F889)</f>
        <v>45</v>
      </c>
      <c r="D889" s="24" t="s">
        <v>174</v>
      </c>
      <c r="E889" s="25" t="s">
        <v>189</v>
      </c>
      <c r="F889" s="52" t="s">
        <v>873</v>
      </c>
      <c r="G889" s="23" t="s">
        <v>356</v>
      </c>
      <c r="H889" s="19" t="str">
        <f t="shared" si="49"/>
        <v>"PAPER TRADING XXX"МЧЖ Офис қоғозлари ишлаб чиқариш фаолятини йўлга қўйиш</v>
      </c>
      <c r="I889" s="23"/>
      <c r="J889" s="25" t="s">
        <v>20</v>
      </c>
      <c r="K889" s="25" t="s">
        <v>1385</v>
      </c>
      <c r="L889" s="18"/>
      <c r="M889" s="18"/>
      <c r="N889" s="20"/>
      <c r="O889" s="20"/>
      <c r="P889" s="20"/>
      <c r="Q889" s="20"/>
      <c r="R889" s="21">
        <f t="shared" si="50"/>
        <v>2833.6333</v>
      </c>
      <c r="S889" s="27">
        <v>600</v>
      </c>
      <c r="T889" s="27"/>
      <c r="U889" s="27">
        <v>197.3</v>
      </c>
      <c r="V889" s="27"/>
      <c r="W889" s="22">
        <f t="shared" si="51"/>
        <v>8</v>
      </c>
      <c r="X889" s="27">
        <v>8</v>
      </c>
      <c r="Y889" s="26"/>
      <c r="Z889" s="26"/>
      <c r="AA889" s="40">
        <v>44691</v>
      </c>
      <c r="AB889" s="34"/>
      <c r="AC889" s="34"/>
      <c r="AD889" s="25" t="s">
        <v>28</v>
      </c>
    </row>
    <row r="890" spans="1:30" ht="31.5" hidden="1" x14ac:dyDescent="0.25">
      <c r="A890" t="s">
        <v>2792</v>
      </c>
      <c r="B890" t="s">
        <v>2128</v>
      </c>
      <c r="C890" s="17">
        <f>+SUBTOTAL(3,$F$8:F890)</f>
        <v>45</v>
      </c>
      <c r="D890" s="24" t="s">
        <v>174</v>
      </c>
      <c r="E890" s="25" t="s">
        <v>189</v>
      </c>
      <c r="F890" s="52" t="s">
        <v>893</v>
      </c>
      <c r="G890" s="23" t="s">
        <v>87</v>
      </c>
      <c r="H890" s="19" t="str">
        <f t="shared" si="49"/>
        <v>"POKIZA DENTA"МЧЖ  Стоматология хизматини ташкил этиш</v>
      </c>
      <c r="I890" s="23"/>
      <c r="J890" s="25" t="s">
        <v>24</v>
      </c>
      <c r="K890" s="25" t="s">
        <v>116</v>
      </c>
      <c r="L890" s="18"/>
      <c r="M890" s="18"/>
      <c r="N890" s="20"/>
      <c r="O890" s="20"/>
      <c r="P890" s="20"/>
      <c r="Q890" s="20"/>
      <c r="R890" s="21">
        <f t="shared" si="50"/>
        <v>2500</v>
      </c>
      <c r="S890" s="27">
        <v>1500</v>
      </c>
      <c r="T890" s="27">
        <v>1000</v>
      </c>
      <c r="U890" s="27"/>
      <c r="V890" s="27"/>
      <c r="W890" s="22">
        <f t="shared" si="51"/>
        <v>5</v>
      </c>
      <c r="X890" s="27">
        <v>5</v>
      </c>
      <c r="Y890" s="26"/>
      <c r="Z890" s="26"/>
      <c r="AA890" s="40">
        <v>44825</v>
      </c>
      <c r="AB890" s="34"/>
      <c r="AC890" s="34"/>
      <c r="AD890" s="25" t="s">
        <v>7</v>
      </c>
    </row>
    <row r="891" spans="1:30" ht="47.25" hidden="1" x14ac:dyDescent="0.25">
      <c r="A891" t="s">
        <v>2793</v>
      </c>
      <c r="B891" t="s">
        <v>2128</v>
      </c>
      <c r="C891" s="17">
        <f>+SUBTOTAL(3,$F$8:F891)</f>
        <v>45</v>
      </c>
      <c r="D891" s="24" t="s">
        <v>174</v>
      </c>
      <c r="E891" s="25" t="s">
        <v>189</v>
      </c>
      <c r="F891" s="52" t="s">
        <v>1007</v>
      </c>
      <c r="G891" s="23" t="s">
        <v>168</v>
      </c>
      <c r="H891" s="19" t="str">
        <f t="shared" si="49"/>
        <v>"SAMARKAND NASLLI PILLA URUG -CHILIGI STANSIYASI"МЧЖ Меҳмонхона хизматини ташкил қилиш</v>
      </c>
      <c r="I891" s="23"/>
      <c r="J891" s="25" t="s">
        <v>24</v>
      </c>
      <c r="K891" s="25" t="s">
        <v>144</v>
      </c>
      <c r="L891" s="18"/>
      <c r="M891" s="18"/>
      <c r="N891" s="20"/>
      <c r="O891" s="20"/>
      <c r="P891" s="20"/>
      <c r="Q891" s="20"/>
      <c r="R891" s="21">
        <f t="shared" si="50"/>
        <v>6900</v>
      </c>
      <c r="S891" s="27">
        <v>6900</v>
      </c>
      <c r="T891" s="27"/>
      <c r="U891" s="27"/>
      <c r="V891" s="27"/>
      <c r="W891" s="22">
        <f t="shared" si="51"/>
        <v>5</v>
      </c>
      <c r="X891" s="27">
        <v>5</v>
      </c>
      <c r="Y891" s="26"/>
      <c r="Z891" s="26"/>
      <c r="AA891" s="40">
        <v>44824</v>
      </c>
      <c r="AB891" s="34"/>
      <c r="AC891" s="34"/>
      <c r="AD891" s="25" t="s">
        <v>8</v>
      </c>
    </row>
    <row r="892" spans="1:30" ht="31.5" hidden="1" x14ac:dyDescent="0.25">
      <c r="A892" t="s">
        <v>2794</v>
      </c>
      <c r="B892" t="s">
        <v>2128</v>
      </c>
      <c r="C892" s="17">
        <f>+SUBTOTAL(3,$F$8:F892)</f>
        <v>45</v>
      </c>
      <c r="D892" s="24" t="s">
        <v>174</v>
      </c>
      <c r="E892" s="25" t="s">
        <v>189</v>
      </c>
      <c r="F892" s="52" t="s">
        <v>887</v>
      </c>
      <c r="G892" s="23" t="s">
        <v>379</v>
      </c>
      <c r="H892" s="19" t="str">
        <f t="shared" si="49"/>
        <v>"SAMARKAND TEXNO GAZ OIL "МЧЖ АЁҚШ биносини таъмирлаш</v>
      </c>
      <c r="I892" s="23"/>
      <c r="J892" s="25" t="s">
        <v>24</v>
      </c>
      <c r="K892" s="25" t="s">
        <v>155</v>
      </c>
      <c r="L892" s="18"/>
      <c r="M892" s="18"/>
      <c r="N892" s="20"/>
      <c r="O892" s="20"/>
      <c r="P892" s="20"/>
      <c r="Q892" s="20"/>
      <c r="R892" s="21">
        <f t="shared" si="50"/>
        <v>3500</v>
      </c>
      <c r="S892" s="27">
        <v>1500</v>
      </c>
      <c r="T892" s="27">
        <v>2000</v>
      </c>
      <c r="U892" s="27"/>
      <c r="V892" s="27"/>
      <c r="W892" s="22">
        <f t="shared" si="51"/>
        <v>5</v>
      </c>
      <c r="X892" s="27">
        <v>1</v>
      </c>
      <c r="Y892" s="26"/>
      <c r="Z892" s="26">
        <v>4</v>
      </c>
      <c r="AA892" s="40">
        <v>44792</v>
      </c>
      <c r="AB892" s="34"/>
      <c r="AC892" s="34"/>
      <c r="AD892" s="25" t="s">
        <v>7</v>
      </c>
    </row>
    <row r="893" spans="1:30" ht="31.5" hidden="1" x14ac:dyDescent="0.25">
      <c r="A893" t="s">
        <v>2795</v>
      </c>
      <c r="B893" t="s">
        <v>2128</v>
      </c>
      <c r="C893" s="17">
        <f>+SUBTOTAL(3,$F$8:F893)</f>
        <v>45</v>
      </c>
      <c r="D893" s="24" t="s">
        <v>174</v>
      </c>
      <c r="E893" s="25" t="s">
        <v>189</v>
      </c>
      <c r="F893" s="52" t="s">
        <v>883</v>
      </c>
      <c r="G893" s="23" t="s">
        <v>80</v>
      </c>
      <c r="H893" s="19" t="str">
        <f t="shared" si="49"/>
        <v>"Samarqand hamkor trans"МЧЖ Аҳолига транспорт хизматини ташкил этиш</v>
      </c>
      <c r="I893" s="23"/>
      <c r="J893" s="25" t="s">
        <v>24</v>
      </c>
      <c r="K893" s="25" t="s">
        <v>530</v>
      </c>
      <c r="L893" s="18"/>
      <c r="M893" s="18"/>
      <c r="N893" s="20"/>
      <c r="O893" s="20"/>
      <c r="P893" s="20"/>
      <c r="Q893" s="20"/>
      <c r="R893" s="21">
        <f t="shared" si="50"/>
        <v>3180</v>
      </c>
      <c r="S893" s="27">
        <v>3180</v>
      </c>
      <c r="T893" s="27"/>
      <c r="U893" s="27"/>
      <c r="V893" s="27"/>
      <c r="W893" s="22">
        <f t="shared" si="51"/>
        <v>88</v>
      </c>
      <c r="X893" s="54">
        <v>88</v>
      </c>
      <c r="Y893" s="26"/>
      <c r="Z893" s="26"/>
      <c r="AA893" s="40">
        <v>44825</v>
      </c>
      <c r="AB893" s="34"/>
      <c r="AC893" s="34"/>
      <c r="AD893" s="25" t="s">
        <v>8</v>
      </c>
    </row>
    <row r="894" spans="1:30" ht="31.5" hidden="1" x14ac:dyDescent="0.25">
      <c r="A894" t="s">
        <v>2796</v>
      </c>
      <c r="B894" t="s">
        <v>2128</v>
      </c>
      <c r="C894" s="17">
        <f>+SUBTOTAL(3,$F$8:F894)</f>
        <v>45</v>
      </c>
      <c r="D894" s="24" t="s">
        <v>174</v>
      </c>
      <c r="E894" s="25" t="s">
        <v>189</v>
      </c>
      <c r="F894" s="52" t="s">
        <v>892</v>
      </c>
      <c r="G894" s="23" t="s">
        <v>385</v>
      </c>
      <c r="H894" s="19" t="str">
        <f t="shared" si="49"/>
        <v>"Turon autsorsing buxgalteriya"МЧЖ Бухгалтерия хизматини ташкил этиш</v>
      </c>
      <c r="I894" s="23"/>
      <c r="J894" s="25" t="s">
        <v>24</v>
      </c>
      <c r="K894" s="25" t="s">
        <v>539</v>
      </c>
      <c r="L894" s="18"/>
      <c r="M894" s="18"/>
      <c r="N894" s="20"/>
      <c r="O894" s="20"/>
      <c r="P894" s="20"/>
      <c r="Q894" s="20"/>
      <c r="R894" s="21">
        <f t="shared" si="50"/>
        <v>750</v>
      </c>
      <c r="S894" s="27">
        <v>300</v>
      </c>
      <c r="T894" s="27">
        <v>450</v>
      </c>
      <c r="U894" s="27"/>
      <c r="V894" s="27"/>
      <c r="W894" s="22">
        <f t="shared" si="51"/>
        <v>3</v>
      </c>
      <c r="X894" s="27">
        <v>3</v>
      </c>
      <c r="Y894" s="26"/>
      <c r="Z894" s="26"/>
      <c r="AA894" s="40">
        <v>44824</v>
      </c>
      <c r="AB894" s="34"/>
      <c r="AC894" s="34"/>
      <c r="AD894" s="25" t="s">
        <v>89</v>
      </c>
    </row>
    <row r="895" spans="1:30" ht="31.5" hidden="1" x14ac:dyDescent="0.25">
      <c r="A895" t="s">
        <v>2797</v>
      </c>
      <c r="B895" t="s">
        <v>2128</v>
      </c>
      <c r="C895" s="17">
        <f>+SUBTOTAL(3,$F$8:F895)</f>
        <v>45</v>
      </c>
      <c r="D895" s="24" t="s">
        <v>174</v>
      </c>
      <c r="E895" s="25" t="s">
        <v>189</v>
      </c>
      <c r="F895" s="52" t="s">
        <v>896</v>
      </c>
      <c r="G895" s="23" t="s">
        <v>389</v>
      </c>
      <c r="H895" s="19" t="str">
        <f t="shared" si="49"/>
        <v>"VIA STATUS SYSTEMS"ОК Бухгалтерия хизматини йўлга қўйиш</v>
      </c>
      <c r="I895" s="23"/>
      <c r="J895" s="25" t="s">
        <v>24</v>
      </c>
      <c r="K895" s="25" t="s">
        <v>539</v>
      </c>
      <c r="L895" s="18"/>
      <c r="M895" s="18"/>
      <c r="N895" s="20"/>
      <c r="O895" s="20"/>
      <c r="P895" s="20"/>
      <c r="Q895" s="20"/>
      <c r="R895" s="21">
        <f t="shared" si="50"/>
        <v>272</v>
      </c>
      <c r="S895" s="27">
        <v>220</v>
      </c>
      <c r="T895" s="27">
        <v>52</v>
      </c>
      <c r="U895" s="27"/>
      <c r="V895" s="27"/>
      <c r="W895" s="22">
        <f t="shared" si="51"/>
        <v>7</v>
      </c>
      <c r="X895" s="27">
        <v>7</v>
      </c>
      <c r="Y895" s="26"/>
      <c r="Z895" s="26"/>
      <c r="AA895" s="40">
        <v>44677</v>
      </c>
      <c r="AB895" s="34"/>
      <c r="AC895" s="34"/>
      <c r="AD895" s="25" t="s">
        <v>9</v>
      </c>
    </row>
    <row r="896" spans="1:30" ht="31.5" hidden="1" x14ac:dyDescent="0.25">
      <c r="A896" t="s">
        <v>2799</v>
      </c>
      <c r="B896" t="s">
        <v>2128</v>
      </c>
      <c r="C896" s="17">
        <f>+SUBTOTAL(3,$F$8:F896)</f>
        <v>45</v>
      </c>
      <c r="D896" s="24" t="s">
        <v>174</v>
      </c>
      <c r="E896" s="25" t="s">
        <v>189</v>
      </c>
      <c r="F896" s="52" t="s">
        <v>885</v>
      </c>
      <c r="G896" s="23" t="s">
        <v>378</v>
      </c>
      <c r="H896" s="19" t="str">
        <f t="shared" si="49"/>
        <v>"ZIYODA OMAD TRANS"OK Пахта ёғи ишлаб чиқариш фаолиятини ташкил этиш</v>
      </c>
      <c r="I896" s="23"/>
      <c r="J896" s="25" t="s">
        <v>20</v>
      </c>
      <c r="K896" s="25" t="s">
        <v>537</v>
      </c>
      <c r="L896" s="18"/>
      <c r="M896" s="18"/>
      <c r="N896" s="20"/>
      <c r="O896" s="20"/>
      <c r="P896" s="20"/>
      <c r="Q896" s="20"/>
      <c r="R896" s="21">
        <f t="shared" si="50"/>
        <v>4080.25</v>
      </c>
      <c r="S896" s="27">
        <v>1250</v>
      </c>
      <c r="T896" s="27"/>
      <c r="U896" s="27">
        <v>250</v>
      </c>
      <c r="V896" s="27"/>
      <c r="W896" s="22">
        <f t="shared" si="51"/>
        <v>12</v>
      </c>
      <c r="X896" s="54">
        <v>12</v>
      </c>
      <c r="Y896" s="26"/>
      <c r="Z896" s="26"/>
      <c r="AA896" s="40">
        <v>44673</v>
      </c>
      <c r="AB896" s="34"/>
      <c r="AC896" s="34"/>
      <c r="AD896" s="25" t="s">
        <v>6</v>
      </c>
    </row>
    <row r="897" spans="1:30" ht="31.5" hidden="1" x14ac:dyDescent="0.25">
      <c r="A897" t="s">
        <v>2800</v>
      </c>
      <c r="B897" t="s">
        <v>2128</v>
      </c>
      <c r="C897" s="17">
        <f>+SUBTOTAL(3,$F$8:F897)</f>
        <v>45</v>
      </c>
      <c r="D897" s="24" t="s">
        <v>174</v>
      </c>
      <c r="E897" s="25" t="s">
        <v>189</v>
      </c>
      <c r="F897" s="52" t="s">
        <v>894</v>
      </c>
      <c r="G897" s="23" t="s">
        <v>388</v>
      </c>
      <c r="H897" s="19" t="str">
        <f t="shared" si="49"/>
        <v>"ВМ ТЕХ"МЧЖ Текстил маҳсулотлари ишлаб чикаришни кенгайтириш</v>
      </c>
      <c r="I897" s="23"/>
      <c r="J897" s="25" t="s">
        <v>20</v>
      </c>
      <c r="K897" s="25" t="s">
        <v>40</v>
      </c>
      <c r="L897" s="18"/>
      <c r="M897" s="18"/>
      <c r="N897" s="20"/>
      <c r="O897" s="20"/>
      <c r="P897" s="20"/>
      <c r="Q897" s="20"/>
      <c r="R897" s="21">
        <f t="shared" si="50"/>
        <v>940</v>
      </c>
      <c r="S897" s="27">
        <v>300</v>
      </c>
      <c r="T897" s="27">
        <v>640</v>
      </c>
      <c r="U897" s="27"/>
      <c r="V897" s="27"/>
      <c r="W897" s="22">
        <f t="shared" si="51"/>
        <v>9</v>
      </c>
      <c r="X897" s="27">
        <v>9</v>
      </c>
      <c r="Y897" s="26"/>
      <c r="Z897" s="26"/>
      <c r="AA897" s="40">
        <v>44829</v>
      </c>
      <c r="AB897" s="34"/>
      <c r="AC897" s="34"/>
      <c r="AD897" s="25" t="s">
        <v>9</v>
      </c>
    </row>
    <row r="898" spans="1:30" ht="31.5" hidden="1" x14ac:dyDescent="0.25">
      <c r="A898" t="s">
        <v>2801</v>
      </c>
      <c r="B898" t="s">
        <v>2128</v>
      </c>
      <c r="C898" s="17">
        <f>+SUBTOTAL(3,$F$8:F898)</f>
        <v>45</v>
      </c>
      <c r="D898" s="24" t="s">
        <v>174</v>
      </c>
      <c r="E898" s="25" t="s">
        <v>189</v>
      </c>
      <c r="F898" s="52" t="s">
        <v>875</v>
      </c>
      <c r="G898" s="23" t="s">
        <v>360</v>
      </c>
      <c r="H898" s="19" t="str">
        <f t="shared" si="49"/>
        <v>"Илхом Мардонов"OK Умумий овқатланиш хизматни ташкил этиш ва жиҳозлаш</v>
      </c>
      <c r="I898" s="23"/>
      <c r="J898" s="25" t="s">
        <v>24</v>
      </c>
      <c r="K898" s="25" t="s">
        <v>531</v>
      </c>
      <c r="L898" s="18"/>
      <c r="M898" s="18"/>
      <c r="N898" s="20"/>
      <c r="O898" s="20"/>
      <c r="P898" s="20"/>
      <c r="Q898" s="20"/>
      <c r="R898" s="21">
        <f t="shared" si="50"/>
        <v>1420</v>
      </c>
      <c r="S898" s="27">
        <v>935</v>
      </c>
      <c r="T898" s="27">
        <v>485</v>
      </c>
      <c r="U898" s="27"/>
      <c r="V898" s="27"/>
      <c r="W898" s="22">
        <f t="shared" si="51"/>
        <v>8</v>
      </c>
      <c r="X898" s="27">
        <v>8</v>
      </c>
      <c r="Y898" s="26"/>
      <c r="Z898" s="26"/>
      <c r="AA898" s="40">
        <v>44791</v>
      </c>
      <c r="AB898" s="34"/>
      <c r="AC898" s="34"/>
      <c r="AD898" s="25" t="s">
        <v>6</v>
      </c>
    </row>
    <row r="899" spans="1:30" ht="31.5" hidden="1" x14ac:dyDescent="0.25">
      <c r="A899" t="s">
        <v>2802</v>
      </c>
      <c r="B899" t="s">
        <v>2128</v>
      </c>
      <c r="C899" s="17">
        <f>+SUBTOTAL(3,$F$8:F899)</f>
        <v>45</v>
      </c>
      <c r="D899" s="24" t="s">
        <v>174</v>
      </c>
      <c r="E899" s="25" t="s">
        <v>189</v>
      </c>
      <c r="F899" s="52" t="s">
        <v>879</v>
      </c>
      <c r="G899" s="23" t="s">
        <v>371</v>
      </c>
      <c r="H899" s="19" t="str">
        <f t="shared" si="49"/>
        <v>"Кабобчи-90"ОК Ресторан хизматини ташкил этиш.(жихозлар ва ускуналар)</v>
      </c>
      <c r="I899" s="23"/>
      <c r="J899" s="25" t="s">
        <v>24</v>
      </c>
      <c r="K899" s="25" t="s">
        <v>531</v>
      </c>
      <c r="L899" s="18"/>
      <c r="M899" s="18"/>
      <c r="N899" s="20"/>
      <c r="O899" s="20"/>
      <c r="P899" s="20"/>
      <c r="Q899" s="20"/>
      <c r="R899" s="21">
        <f t="shared" si="50"/>
        <v>3800</v>
      </c>
      <c r="S899" s="27">
        <v>2000</v>
      </c>
      <c r="T899" s="27">
        <v>1800</v>
      </c>
      <c r="U899" s="27"/>
      <c r="V899" s="27"/>
      <c r="W899" s="22">
        <f t="shared" si="51"/>
        <v>15</v>
      </c>
      <c r="X899" s="27">
        <v>5</v>
      </c>
      <c r="Y899" s="26">
        <v>0</v>
      </c>
      <c r="Z899" s="26">
        <v>10</v>
      </c>
      <c r="AA899" s="40">
        <v>44881</v>
      </c>
      <c r="AB899" s="34"/>
      <c r="AC899" s="34"/>
      <c r="AD899" s="25" t="s">
        <v>7</v>
      </c>
    </row>
    <row r="900" spans="1:30" ht="31.5" hidden="1" x14ac:dyDescent="0.25">
      <c r="A900" t="s">
        <v>2803</v>
      </c>
      <c r="B900" t="s">
        <v>2128</v>
      </c>
      <c r="C900" s="17">
        <f>+SUBTOTAL(3,$F$8:F900)</f>
        <v>45</v>
      </c>
      <c r="D900" s="24" t="s">
        <v>174</v>
      </c>
      <c r="E900" s="25" t="s">
        <v>189</v>
      </c>
      <c r="F900" s="52" t="s">
        <v>895</v>
      </c>
      <c r="G900" s="23" t="s">
        <v>385</v>
      </c>
      <c r="H900" s="19" t="str">
        <f t="shared" si="49"/>
        <v>"Прогресс финанс"МЧЖ        Бухгалтерия хизматини ташкил этиш</v>
      </c>
      <c r="I900" s="23"/>
      <c r="J900" s="25" t="s">
        <v>24</v>
      </c>
      <c r="K900" s="25" t="s">
        <v>539</v>
      </c>
      <c r="L900" s="18"/>
      <c r="M900" s="18"/>
      <c r="N900" s="20"/>
      <c r="O900" s="20"/>
      <c r="P900" s="20"/>
      <c r="Q900" s="20"/>
      <c r="R900" s="21">
        <f t="shared" si="50"/>
        <v>455</v>
      </c>
      <c r="S900" s="27">
        <v>200</v>
      </c>
      <c r="T900" s="27">
        <v>255</v>
      </c>
      <c r="U900" s="27"/>
      <c r="V900" s="27"/>
      <c r="W900" s="22">
        <f t="shared" si="51"/>
        <v>3</v>
      </c>
      <c r="X900" s="27">
        <v>3</v>
      </c>
      <c r="Y900" s="26"/>
      <c r="Z900" s="26"/>
      <c r="AA900" s="40">
        <v>44824</v>
      </c>
      <c r="AB900" s="34"/>
      <c r="AC900" s="34"/>
      <c r="AD900" s="25" t="s">
        <v>89</v>
      </c>
    </row>
    <row r="901" spans="1:30" ht="31.5" hidden="1" x14ac:dyDescent="0.25">
      <c r="A901" t="s">
        <v>2804</v>
      </c>
      <c r="B901" t="s">
        <v>2128</v>
      </c>
      <c r="C901" s="17">
        <f>+SUBTOTAL(3,$F$8:F901)</f>
        <v>45</v>
      </c>
      <c r="D901" s="24" t="s">
        <v>174</v>
      </c>
      <c r="E901" s="25" t="s">
        <v>189</v>
      </c>
      <c r="F901" s="52" t="s">
        <v>641</v>
      </c>
      <c r="G901" s="23" t="s">
        <v>355</v>
      </c>
      <c r="H901" s="19" t="str">
        <f t="shared" si="49"/>
        <v>"Самарканд Аппарель"МЧЖ Тайёр тикув-трикотаж маҳсулотлари</v>
      </c>
      <c r="I901" s="23"/>
      <c r="J901" s="25" t="s">
        <v>20</v>
      </c>
      <c r="K901" s="25" t="s">
        <v>40</v>
      </c>
      <c r="L901" s="18"/>
      <c r="M901" s="18"/>
      <c r="N901" s="20"/>
      <c r="O901" s="20"/>
      <c r="P901" s="20"/>
      <c r="Q901" s="20"/>
      <c r="R901" s="21">
        <f t="shared" si="50"/>
        <v>11321</v>
      </c>
      <c r="S901" s="27"/>
      <c r="T901" s="27"/>
      <c r="U901" s="27"/>
      <c r="V901" s="27">
        <v>1000</v>
      </c>
      <c r="W901" s="22">
        <f t="shared" si="51"/>
        <v>351</v>
      </c>
      <c r="X901" s="27">
        <v>351</v>
      </c>
      <c r="Y901" s="26"/>
      <c r="Z901" s="26"/>
      <c r="AA901" s="40">
        <v>44686</v>
      </c>
      <c r="AB901" s="34"/>
      <c r="AC901" s="34"/>
      <c r="AD901" s="25" t="s">
        <v>8</v>
      </c>
    </row>
    <row r="902" spans="1:30" ht="31.5" hidden="1" x14ac:dyDescent="0.25">
      <c r="A902" t="s">
        <v>2805</v>
      </c>
      <c r="B902" t="s">
        <v>2128</v>
      </c>
      <c r="C902" s="17">
        <f>+SUBTOTAL(3,$F$8:F902)</f>
        <v>45</v>
      </c>
      <c r="D902" s="24" t="s">
        <v>174</v>
      </c>
      <c r="E902" s="25" t="s">
        <v>189</v>
      </c>
      <c r="F902" s="52" t="s">
        <v>886</v>
      </c>
      <c r="G902" s="23" t="s">
        <v>346</v>
      </c>
      <c r="H902" s="19" t="str">
        <f t="shared" si="49"/>
        <v xml:space="preserve">"ХУРШЕДА НАСИМОВА"МЧЖ Тиббий хизмат кўрсатиш фаолиятини ривожлантириш  </v>
      </c>
      <c r="I902" s="23"/>
      <c r="J902" s="25" t="s">
        <v>24</v>
      </c>
      <c r="K902" s="25" t="s">
        <v>116</v>
      </c>
      <c r="L902" s="18"/>
      <c r="M902" s="18"/>
      <c r="N902" s="20"/>
      <c r="O902" s="20"/>
      <c r="P902" s="20"/>
      <c r="Q902" s="20"/>
      <c r="R902" s="21">
        <f t="shared" si="50"/>
        <v>2900</v>
      </c>
      <c r="S902" s="27">
        <v>900</v>
      </c>
      <c r="T902" s="27">
        <v>2000</v>
      </c>
      <c r="U902" s="27"/>
      <c r="V902" s="27"/>
      <c r="W902" s="22">
        <f t="shared" si="51"/>
        <v>15</v>
      </c>
      <c r="X902" s="27">
        <v>15</v>
      </c>
      <c r="Y902" s="26"/>
      <c r="Z902" s="26"/>
      <c r="AA902" s="40">
        <v>44677</v>
      </c>
      <c r="AB902" s="34"/>
      <c r="AC902" s="34"/>
      <c r="AD902" s="25" t="s">
        <v>9</v>
      </c>
    </row>
    <row r="903" spans="1:30" ht="31.5" hidden="1" x14ac:dyDescent="0.25">
      <c r="A903" t="s">
        <v>2806</v>
      </c>
      <c r="B903" t="s">
        <v>2128</v>
      </c>
      <c r="C903" s="17">
        <f>+SUBTOTAL(3,$F$8:F903)</f>
        <v>45</v>
      </c>
      <c r="D903" s="24" t="s">
        <v>174</v>
      </c>
      <c r="E903" s="25" t="s">
        <v>189</v>
      </c>
      <c r="F903" s="52" t="s">
        <v>891</v>
      </c>
      <c r="G903" s="23" t="s">
        <v>382</v>
      </c>
      <c r="H903" s="19" t="str">
        <f t="shared" si="49"/>
        <v xml:space="preserve">"Ширин Аслзода"МЧЖ Мебел ишлаб чикаришни ташкил этиш </v>
      </c>
      <c r="I903" s="23"/>
      <c r="J903" s="25" t="s">
        <v>20</v>
      </c>
      <c r="K903" s="25" t="s">
        <v>1386</v>
      </c>
      <c r="L903" s="18"/>
      <c r="M903" s="18"/>
      <c r="N903" s="20"/>
      <c r="O903" s="20"/>
      <c r="P903" s="20"/>
      <c r="Q903" s="20"/>
      <c r="R903" s="21">
        <f t="shared" si="50"/>
        <v>1500</v>
      </c>
      <c r="S903" s="27">
        <v>750</v>
      </c>
      <c r="T903" s="27">
        <v>750</v>
      </c>
      <c r="U903" s="27"/>
      <c r="V903" s="27"/>
      <c r="W903" s="22">
        <f t="shared" si="51"/>
        <v>1</v>
      </c>
      <c r="X903" s="27">
        <v>1</v>
      </c>
      <c r="Y903" s="26"/>
      <c r="Z903" s="26"/>
      <c r="AA903" s="40">
        <v>44824</v>
      </c>
      <c r="AB903" s="34"/>
      <c r="AC903" s="34"/>
      <c r="AD903" s="25" t="s">
        <v>89</v>
      </c>
    </row>
    <row r="904" spans="1:30" ht="63" hidden="1" x14ac:dyDescent="0.25">
      <c r="A904" t="s">
        <v>2807</v>
      </c>
      <c r="B904" t="s">
        <v>2128</v>
      </c>
      <c r="C904" s="17">
        <f>+SUBTOTAL(3,$F$8:F904)</f>
        <v>45</v>
      </c>
      <c r="D904" s="24" t="s">
        <v>174</v>
      </c>
      <c r="E904" s="25" t="s">
        <v>189</v>
      </c>
      <c r="F904" s="52" t="s">
        <v>363</v>
      </c>
      <c r="G904" s="23" t="s">
        <v>612</v>
      </c>
      <c r="H904" s="19" t="str">
        <f t="shared" ref="H904:H967" si="52">+CONCATENATE(F904," ",G904)</f>
        <v>“VIA NOVA LOG” МЧЖ Хом ашёни замонавий махсус ускуналар  ва техникаларда тайёр курилиш молларини ишлаб чиқариш ва сақлаш омбори ташкил қилиш</v>
      </c>
      <c r="I904" s="23"/>
      <c r="J904" s="25" t="s">
        <v>20</v>
      </c>
      <c r="K904" s="25" t="s">
        <v>527</v>
      </c>
      <c r="L904" s="18"/>
      <c r="M904" s="18"/>
      <c r="N904" s="20"/>
      <c r="O904" s="20"/>
      <c r="P904" s="20"/>
      <c r="Q904" s="20"/>
      <c r="R904" s="21">
        <f t="shared" si="50"/>
        <v>36000</v>
      </c>
      <c r="S904" s="27">
        <v>36000</v>
      </c>
      <c r="T904" s="27"/>
      <c r="U904" s="27"/>
      <c r="V904" s="27"/>
      <c r="W904" s="22">
        <f t="shared" si="51"/>
        <v>100</v>
      </c>
      <c r="X904" s="27">
        <v>100</v>
      </c>
      <c r="Y904" s="26"/>
      <c r="Z904" s="26"/>
      <c r="AA904" s="40">
        <v>44851</v>
      </c>
      <c r="AB904" s="34"/>
      <c r="AC904" s="34"/>
      <c r="AD904" s="25" t="s">
        <v>8</v>
      </c>
    </row>
    <row r="905" spans="1:30" ht="31.5" hidden="1" x14ac:dyDescent="0.25">
      <c r="A905" t="s">
        <v>2808</v>
      </c>
      <c r="B905" t="s">
        <v>2128</v>
      </c>
      <c r="C905" s="17">
        <f>+SUBTOTAL(3,$F$8:F905)</f>
        <v>45</v>
      </c>
      <c r="D905" s="24" t="s">
        <v>174</v>
      </c>
      <c r="E905" s="25" t="s">
        <v>189</v>
      </c>
      <c r="F905" s="52" t="s">
        <v>366</v>
      </c>
      <c r="G905" s="23" t="s">
        <v>367</v>
      </c>
      <c r="H905" s="19" t="str">
        <f t="shared" si="52"/>
        <v>“Согдафарм” МЧЖ Ойнага ишлов беришни ташкил қилиш лойиҳаси</v>
      </c>
      <c r="I905" s="23"/>
      <c r="J905" s="25" t="s">
        <v>20</v>
      </c>
      <c r="K905" s="25" t="s">
        <v>527</v>
      </c>
      <c r="L905" s="18"/>
      <c r="M905" s="18"/>
      <c r="N905" s="20"/>
      <c r="O905" s="20"/>
      <c r="P905" s="20"/>
      <c r="Q905" s="20"/>
      <c r="R905" s="21">
        <f t="shared" si="50"/>
        <v>23000</v>
      </c>
      <c r="S905" s="27">
        <v>23000</v>
      </c>
      <c r="T905" s="27"/>
      <c r="U905" s="27"/>
      <c r="V905" s="27"/>
      <c r="W905" s="22">
        <f t="shared" si="51"/>
        <v>23</v>
      </c>
      <c r="X905" s="27">
        <v>23</v>
      </c>
      <c r="Y905" s="26"/>
      <c r="Z905" s="26"/>
      <c r="AA905" s="40">
        <v>44728</v>
      </c>
      <c r="AB905" s="34"/>
      <c r="AC905" s="34"/>
      <c r="AD905" s="25" t="s">
        <v>8</v>
      </c>
    </row>
    <row r="906" spans="1:30" ht="31.5" hidden="1" x14ac:dyDescent="0.25">
      <c r="A906" t="s">
        <v>2809</v>
      </c>
      <c r="B906" t="s">
        <v>2128</v>
      </c>
      <c r="C906" s="17">
        <f>+SUBTOTAL(3,$F$8:F906)</f>
        <v>45</v>
      </c>
      <c r="D906" s="24" t="s">
        <v>174</v>
      </c>
      <c r="E906" s="25" t="s">
        <v>189</v>
      </c>
      <c r="F906" s="52" t="s">
        <v>383</v>
      </c>
      <c r="G906" s="23" t="s">
        <v>384</v>
      </c>
      <c r="H906" s="19" t="str">
        <f t="shared" si="52"/>
        <v>Демир Шохжахон ОК Кандолот махсулотлари ишлаб ичкаришни ташкил этиш</v>
      </c>
      <c r="I906" s="23"/>
      <c r="J906" s="25" t="s">
        <v>20</v>
      </c>
      <c r="K906" s="25" t="s">
        <v>526</v>
      </c>
      <c r="L906" s="18"/>
      <c r="M906" s="18"/>
      <c r="N906" s="20"/>
      <c r="O906" s="20"/>
      <c r="P906" s="20"/>
      <c r="Q906" s="20"/>
      <c r="R906" s="21">
        <f t="shared" si="50"/>
        <v>800</v>
      </c>
      <c r="S906" s="27">
        <v>430</v>
      </c>
      <c r="T906" s="27">
        <v>370</v>
      </c>
      <c r="U906" s="27"/>
      <c r="V906" s="27"/>
      <c r="W906" s="22">
        <f t="shared" si="51"/>
        <v>5</v>
      </c>
      <c r="X906" s="27">
        <v>5</v>
      </c>
      <c r="Y906" s="26"/>
      <c r="Z906" s="26"/>
      <c r="AA906" s="40">
        <v>44688</v>
      </c>
      <c r="AB906" s="34"/>
      <c r="AC906" s="34"/>
      <c r="AD906" s="25" t="s">
        <v>500</v>
      </c>
    </row>
    <row r="907" spans="1:30" ht="31.5" hidden="1" x14ac:dyDescent="0.25">
      <c r="A907" t="s">
        <v>2810</v>
      </c>
      <c r="B907" t="s">
        <v>2128</v>
      </c>
      <c r="C907" s="17">
        <f>+SUBTOTAL(3,$F$8:F907)</f>
        <v>45</v>
      </c>
      <c r="D907" s="24" t="s">
        <v>174</v>
      </c>
      <c r="E907" s="25" t="s">
        <v>189</v>
      </c>
      <c r="F907" s="52" t="s">
        <v>387</v>
      </c>
      <c r="G907" s="23" t="s">
        <v>227</v>
      </c>
      <c r="H907" s="19" t="str">
        <f t="shared" si="52"/>
        <v>Муродбек Плус МЧЖ Юк ташиш хизматлари кўрсатиш</v>
      </c>
      <c r="I907" s="23"/>
      <c r="J907" s="25" t="s">
        <v>24</v>
      </c>
      <c r="K907" s="25" t="s">
        <v>530</v>
      </c>
      <c r="L907" s="18"/>
      <c r="M907" s="18"/>
      <c r="N907" s="20"/>
      <c r="O907" s="20"/>
      <c r="P907" s="20"/>
      <c r="Q907" s="20"/>
      <c r="R907" s="21">
        <f t="shared" si="50"/>
        <v>2000</v>
      </c>
      <c r="S907" s="27">
        <v>1000</v>
      </c>
      <c r="T907" s="27">
        <v>1000</v>
      </c>
      <c r="U907" s="27"/>
      <c r="V907" s="27"/>
      <c r="W907" s="22">
        <f t="shared" si="51"/>
        <v>30</v>
      </c>
      <c r="X907" s="27">
        <v>30</v>
      </c>
      <c r="Y907" s="26"/>
      <c r="Z907" s="26"/>
      <c r="AA907" s="40">
        <v>44686</v>
      </c>
      <c r="AB907" s="34"/>
      <c r="AC907" s="34"/>
      <c r="AD907" s="25" t="s">
        <v>31</v>
      </c>
    </row>
    <row r="908" spans="1:30" ht="47.25" hidden="1" x14ac:dyDescent="0.25">
      <c r="A908" t="s">
        <v>2811</v>
      </c>
      <c r="B908" t="s">
        <v>2128</v>
      </c>
      <c r="C908" s="17">
        <f>+SUBTOTAL(3,$F$8:F908)</f>
        <v>45</v>
      </c>
      <c r="D908" s="24" t="s">
        <v>174</v>
      </c>
      <c r="E908" s="25" t="s">
        <v>189</v>
      </c>
      <c r="F908" s="52" t="s">
        <v>611</v>
      </c>
      <c r="G908" s="23" t="s">
        <v>359</v>
      </c>
      <c r="H908" s="19" t="str">
        <f t="shared" si="52"/>
        <v xml:space="preserve">ЯТТ "O'LMASOVA BARNOXON DJURAYEVNA" Мехмонхона  фаолиятини ташкил этиш </v>
      </c>
      <c r="I908" s="23"/>
      <c r="J908" s="25" t="s">
        <v>24</v>
      </c>
      <c r="K908" s="25" t="s">
        <v>144</v>
      </c>
      <c r="L908" s="18"/>
      <c r="M908" s="18"/>
      <c r="N908" s="20"/>
      <c r="O908" s="20"/>
      <c r="P908" s="20"/>
      <c r="Q908" s="20"/>
      <c r="R908" s="21">
        <f t="shared" si="50"/>
        <v>1450</v>
      </c>
      <c r="S908" s="27">
        <v>1225</v>
      </c>
      <c r="T908" s="27">
        <v>225</v>
      </c>
      <c r="U908" s="27"/>
      <c r="V908" s="27"/>
      <c r="W908" s="22">
        <f t="shared" si="51"/>
        <v>2</v>
      </c>
      <c r="X908" s="27">
        <v>2</v>
      </c>
      <c r="Y908" s="26"/>
      <c r="Z908" s="26"/>
      <c r="AA908" s="40">
        <v>44572</v>
      </c>
      <c r="AB908" s="34"/>
      <c r="AC908" s="34"/>
      <c r="AD908" s="25" t="s">
        <v>28</v>
      </c>
    </row>
    <row r="909" spans="1:30" ht="31.5" hidden="1" x14ac:dyDescent="0.25">
      <c r="A909" t="s">
        <v>3092</v>
      </c>
      <c r="B909" t="s">
        <v>1092</v>
      </c>
      <c r="C909" s="17">
        <f>+SUBTOTAL(3,$F$8:F909)</f>
        <v>45</v>
      </c>
      <c r="D909" s="24" t="s">
        <v>174</v>
      </c>
      <c r="E909" s="25" t="s">
        <v>189</v>
      </c>
      <c r="F909" s="52" t="s">
        <v>1330</v>
      </c>
      <c r="G909" s="23" t="s">
        <v>168</v>
      </c>
      <c r="H909" s="19" t="str">
        <f t="shared" si="52"/>
        <v>MOJIZA REGISTON OK Меҳмонхона хизматини ташкил қилиш</v>
      </c>
      <c r="I909" s="23"/>
      <c r="J909" s="25" t="s">
        <v>24</v>
      </c>
      <c r="K909" s="25" t="s">
        <v>144</v>
      </c>
      <c r="L909" s="18"/>
      <c r="M909" s="18"/>
      <c r="N909" s="20"/>
      <c r="O909" s="20"/>
      <c r="P909" s="20"/>
      <c r="Q909" s="20"/>
      <c r="R909" s="21">
        <f t="shared" si="50"/>
        <v>950</v>
      </c>
      <c r="S909" s="27">
        <v>950</v>
      </c>
      <c r="T909" s="27"/>
      <c r="U909" s="27"/>
      <c r="V909" s="27"/>
      <c r="W909" s="22">
        <f t="shared" si="51"/>
        <v>2</v>
      </c>
      <c r="X909" s="27">
        <v>2</v>
      </c>
      <c r="Y909" s="26"/>
      <c r="Z909" s="26"/>
      <c r="AA909" s="40">
        <v>44736</v>
      </c>
      <c r="AB909" s="34"/>
      <c r="AC909" s="34" t="s">
        <v>3285</v>
      </c>
      <c r="AD909" s="25" t="s">
        <v>31</v>
      </c>
    </row>
    <row r="910" spans="1:30" ht="47.25" hidden="1" x14ac:dyDescent="0.25">
      <c r="A910" t="s">
        <v>3093</v>
      </c>
      <c r="B910" t="s">
        <v>1092</v>
      </c>
      <c r="C910" s="17">
        <f>+SUBTOTAL(3,$F$8:F910)</f>
        <v>45</v>
      </c>
      <c r="D910" s="24" t="s">
        <v>174</v>
      </c>
      <c r="E910" s="25" t="s">
        <v>189</v>
      </c>
      <c r="F910" s="52" t="s">
        <v>1317</v>
      </c>
      <c r="G910" s="23" t="s">
        <v>1318</v>
      </c>
      <c r="H910" s="19" t="str">
        <f t="shared" si="52"/>
        <v>TASHEV BAXODIR YULDASHBAYEVICH ЯТТ Озиқ ва ноозиқ маҳсулотлар чакана савдосини ташкил қилиш</v>
      </c>
      <c r="I910" s="23"/>
      <c r="J910" s="25" t="s">
        <v>24</v>
      </c>
      <c r="K910" s="25" t="s">
        <v>155</v>
      </c>
      <c r="L910" s="18"/>
      <c r="M910" s="18"/>
      <c r="N910" s="20"/>
      <c r="O910" s="20"/>
      <c r="P910" s="20"/>
      <c r="Q910" s="20"/>
      <c r="R910" s="21">
        <f t="shared" si="50"/>
        <v>100</v>
      </c>
      <c r="S910" s="27">
        <v>100</v>
      </c>
      <c r="T910" s="27"/>
      <c r="U910" s="27"/>
      <c r="V910" s="27"/>
      <c r="W910" s="22">
        <f t="shared" si="51"/>
        <v>4</v>
      </c>
      <c r="X910" s="27">
        <v>4</v>
      </c>
      <c r="Y910" s="26"/>
      <c r="Z910" s="26"/>
      <c r="AA910" s="40">
        <v>44564</v>
      </c>
      <c r="AB910" s="34"/>
      <c r="AC910" s="34" t="s">
        <v>3286</v>
      </c>
      <c r="AD910" s="25" t="s">
        <v>92</v>
      </c>
    </row>
    <row r="911" spans="1:30" ht="31.5" hidden="1" x14ac:dyDescent="0.25">
      <c r="A911" t="s">
        <v>3094</v>
      </c>
      <c r="B911" t="s">
        <v>1092</v>
      </c>
      <c r="C911" s="17">
        <f>+SUBTOTAL(3,$F$8:F911)</f>
        <v>45</v>
      </c>
      <c r="D911" s="24" t="s">
        <v>174</v>
      </c>
      <c r="E911" s="25" t="s">
        <v>189</v>
      </c>
      <c r="F911" s="52" t="s">
        <v>1319</v>
      </c>
      <c r="G911" s="23" t="s">
        <v>1320</v>
      </c>
      <c r="H911" s="19" t="str">
        <f t="shared" si="52"/>
        <v>ANVAROVA MUXAYYO ЯТТ ДХШ асосида оилавий МТМ ташкил қилиш</v>
      </c>
      <c r="I911" s="23"/>
      <c r="J911" s="25" t="s">
        <v>24</v>
      </c>
      <c r="K911" s="25" t="s">
        <v>529</v>
      </c>
      <c r="L911" s="18"/>
      <c r="M911" s="18"/>
      <c r="N911" s="20"/>
      <c r="O911" s="20"/>
      <c r="P911" s="20"/>
      <c r="Q911" s="20"/>
      <c r="R911" s="21">
        <f t="shared" si="50"/>
        <v>335</v>
      </c>
      <c r="S911" s="27">
        <v>335</v>
      </c>
      <c r="T911" s="27"/>
      <c r="U911" s="27"/>
      <c r="V911" s="27"/>
      <c r="W911" s="22">
        <f t="shared" si="51"/>
        <v>3</v>
      </c>
      <c r="X911" s="27">
        <v>3</v>
      </c>
      <c r="Y911" s="26"/>
      <c r="Z911" s="26"/>
      <c r="AA911" s="40">
        <v>44737</v>
      </c>
      <c r="AB911" s="34"/>
      <c r="AC911" s="34" t="s">
        <v>3287</v>
      </c>
      <c r="AD911" s="25" t="s">
        <v>21</v>
      </c>
    </row>
    <row r="912" spans="1:30" ht="47.25" hidden="1" x14ac:dyDescent="0.25">
      <c r="A912" t="s">
        <v>3095</v>
      </c>
      <c r="B912" t="s">
        <v>1092</v>
      </c>
      <c r="C912" s="17">
        <f>+SUBTOTAL(3,$F$8:F912)</f>
        <v>45</v>
      </c>
      <c r="D912" s="24" t="s">
        <v>174</v>
      </c>
      <c r="E912" s="25" t="s">
        <v>189</v>
      </c>
      <c r="F912" s="52" t="s">
        <v>1321</v>
      </c>
      <c r="G912" s="23" t="s">
        <v>1320</v>
      </c>
      <c r="H912" s="19" t="str">
        <f t="shared" si="52"/>
        <v>KURBANOV RAVSHANJON VALIYEVICH ЯТТ ДХШ асосида оилавий МТМ ташкил қилиш</v>
      </c>
      <c r="I912" s="23"/>
      <c r="J912" s="25" t="s">
        <v>24</v>
      </c>
      <c r="K912" s="25" t="s">
        <v>529</v>
      </c>
      <c r="L912" s="18"/>
      <c r="M912" s="18"/>
      <c r="N912" s="20"/>
      <c r="O912" s="20"/>
      <c r="P912" s="20"/>
      <c r="Q912" s="20"/>
      <c r="R912" s="21">
        <f t="shared" si="50"/>
        <v>100</v>
      </c>
      <c r="S912" s="27">
        <v>100</v>
      </c>
      <c r="T912" s="27"/>
      <c r="U912" s="27"/>
      <c r="V912" s="27"/>
      <c r="W912" s="22">
        <f t="shared" si="51"/>
        <v>4</v>
      </c>
      <c r="X912" s="27">
        <v>4</v>
      </c>
      <c r="Y912" s="26"/>
      <c r="Z912" s="26"/>
      <c r="AA912" s="40">
        <v>44736</v>
      </c>
      <c r="AB912" s="34"/>
      <c r="AC912" s="34" t="s">
        <v>3288</v>
      </c>
      <c r="AD912" s="25" t="s">
        <v>6</v>
      </c>
    </row>
    <row r="913" spans="1:30" ht="47.25" hidden="1" x14ac:dyDescent="0.25">
      <c r="A913" t="s">
        <v>3096</v>
      </c>
      <c r="B913" t="s">
        <v>1092</v>
      </c>
      <c r="C913" s="17">
        <f>+SUBTOTAL(3,$F$8:F913)</f>
        <v>45</v>
      </c>
      <c r="D913" s="24" t="s">
        <v>174</v>
      </c>
      <c r="E913" s="25" t="s">
        <v>189</v>
      </c>
      <c r="F913" s="52" t="s">
        <v>1342</v>
      </c>
      <c r="G913" s="23" t="s">
        <v>1343</v>
      </c>
      <c r="H913" s="19" t="str">
        <f t="shared" si="52"/>
        <v>SAMARQAND BAX TEXTILE МЧЖ Тўқимачилик маҳсулотлари ишлаб чиқариш фаолиятини кенгайтириш</v>
      </c>
      <c r="I913" s="23"/>
      <c r="J913" s="25" t="s">
        <v>20</v>
      </c>
      <c r="K913" s="25" t="s">
        <v>40</v>
      </c>
      <c r="L913" s="18"/>
      <c r="M913" s="18"/>
      <c r="N913" s="20"/>
      <c r="O913" s="20"/>
      <c r="P913" s="20"/>
      <c r="Q913" s="20"/>
      <c r="R913" s="21">
        <f t="shared" ref="R913:R976" si="53">+S913+T913+U913*11.321+V913*11.321</f>
        <v>7194</v>
      </c>
      <c r="S913" s="27">
        <v>7194</v>
      </c>
      <c r="T913" s="27"/>
      <c r="U913" s="27"/>
      <c r="V913" s="27"/>
      <c r="W913" s="22">
        <f t="shared" si="51"/>
        <v>20</v>
      </c>
      <c r="X913" s="27">
        <v>20</v>
      </c>
      <c r="Y913" s="26"/>
      <c r="Z913" s="26"/>
      <c r="AA913" s="40">
        <v>44732</v>
      </c>
      <c r="AB913" s="34"/>
      <c r="AC913" s="34" t="s">
        <v>3289</v>
      </c>
      <c r="AD913" s="25" t="s">
        <v>7</v>
      </c>
    </row>
    <row r="914" spans="1:30" ht="31.5" hidden="1" x14ac:dyDescent="0.25">
      <c r="A914" t="s">
        <v>3097</v>
      </c>
      <c r="B914" t="s">
        <v>1092</v>
      </c>
      <c r="C914" s="17">
        <f>+SUBTOTAL(3,$F$8:F914)</f>
        <v>45</v>
      </c>
      <c r="D914" s="24" t="s">
        <v>174</v>
      </c>
      <c r="E914" s="25" t="s">
        <v>189</v>
      </c>
      <c r="F914" s="52" t="s">
        <v>1344</v>
      </c>
      <c r="G914" s="23" t="s">
        <v>1345</v>
      </c>
      <c r="H914" s="19" t="str">
        <f t="shared" si="52"/>
        <v>XAQNAZAR PLUS МЧЖ Лазер ёрдамида металларни кесиш хизматини ташкил этиш</v>
      </c>
      <c r="I914" s="23"/>
      <c r="J914" s="25" t="s">
        <v>24</v>
      </c>
      <c r="K914" s="25" t="s">
        <v>539</v>
      </c>
      <c r="L914" s="18"/>
      <c r="M914" s="18"/>
      <c r="N914" s="20"/>
      <c r="O914" s="20"/>
      <c r="P914" s="20"/>
      <c r="Q914" s="20"/>
      <c r="R914" s="21">
        <f t="shared" si="53"/>
        <v>725</v>
      </c>
      <c r="S914" s="27">
        <v>725</v>
      </c>
      <c r="T914" s="27"/>
      <c r="U914" s="27"/>
      <c r="V914" s="27"/>
      <c r="W914" s="22">
        <f t="shared" si="51"/>
        <v>12</v>
      </c>
      <c r="X914" s="27">
        <v>12</v>
      </c>
      <c r="Y914" s="26"/>
      <c r="Z914" s="26"/>
      <c r="AA914" s="40">
        <v>44733</v>
      </c>
      <c r="AB914" s="34"/>
      <c r="AC914" s="34" t="s">
        <v>3290</v>
      </c>
      <c r="AD914" s="25" t="s">
        <v>91</v>
      </c>
    </row>
    <row r="915" spans="1:30" ht="47.25" hidden="1" x14ac:dyDescent="0.25">
      <c r="A915" t="s">
        <v>3098</v>
      </c>
      <c r="B915" t="s">
        <v>1092</v>
      </c>
      <c r="C915" s="17">
        <f>+SUBTOTAL(3,$F$8:F915)</f>
        <v>45</v>
      </c>
      <c r="D915" s="24" t="s">
        <v>174</v>
      </c>
      <c r="E915" s="25" t="s">
        <v>189</v>
      </c>
      <c r="F915" s="52" t="s">
        <v>1355</v>
      </c>
      <c r="G915" s="23" t="s">
        <v>1356</v>
      </c>
      <c r="H915" s="19" t="str">
        <f t="shared" si="52"/>
        <v>STANDART KO МЧЖ Хавфи юқори бўлган объектларни ва потенциаль хавфли ишлаб чиқаришларни қуриш</v>
      </c>
      <c r="I915" s="23"/>
      <c r="J915" s="25" t="s">
        <v>24</v>
      </c>
      <c r="K915" s="25" t="s">
        <v>539</v>
      </c>
      <c r="L915" s="18"/>
      <c r="M915" s="18"/>
      <c r="N915" s="20"/>
      <c r="O915" s="20"/>
      <c r="P915" s="20"/>
      <c r="Q915" s="20"/>
      <c r="R915" s="21">
        <f t="shared" si="53"/>
        <v>1200</v>
      </c>
      <c r="S915" s="27">
        <v>1200</v>
      </c>
      <c r="T915" s="27"/>
      <c r="U915" s="27"/>
      <c r="V915" s="27"/>
      <c r="W915" s="22">
        <f t="shared" si="51"/>
        <v>9</v>
      </c>
      <c r="X915" s="27">
        <v>9</v>
      </c>
      <c r="Y915" s="26"/>
      <c r="Z915" s="26"/>
      <c r="AA915" s="40">
        <v>44698</v>
      </c>
      <c r="AB915" s="34"/>
      <c r="AC915" s="34" t="s">
        <v>3291</v>
      </c>
      <c r="AD915" s="25" t="s">
        <v>9</v>
      </c>
    </row>
    <row r="916" spans="1:30" ht="31.5" hidden="1" x14ac:dyDescent="0.25">
      <c r="A916" t="s">
        <v>3099</v>
      </c>
      <c r="B916" t="s">
        <v>1092</v>
      </c>
      <c r="C916" s="17">
        <f>+SUBTOTAL(3,$F$8:F916)</f>
        <v>45</v>
      </c>
      <c r="D916" s="24" t="s">
        <v>174</v>
      </c>
      <c r="E916" s="25" t="s">
        <v>189</v>
      </c>
      <c r="F916" s="52" t="s">
        <v>1093</v>
      </c>
      <c r="G916" s="23" t="s">
        <v>1094</v>
      </c>
      <c r="H916" s="19" t="str">
        <f t="shared" si="52"/>
        <v>"GRAND ASAL" ОК "GRAND ASAL" ресторани ташкил этиш</v>
      </c>
      <c r="I916" s="23"/>
      <c r="J916" s="25" t="s">
        <v>24</v>
      </c>
      <c r="K916" s="25" t="s">
        <v>531</v>
      </c>
      <c r="L916" s="18"/>
      <c r="M916" s="18"/>
      <c r="N916" s="20"/>
      <c r="O916" s="20"/>
      <c r="P916" s="20"/>
      <c r="Q916" s="20"/>
      <c r="R916" s="21">
        <f t="shared" si="53"/>
        <v>11600</v>
      </c>
      <c r="S916" s="27">
        <v>10000</v>
      </c>
      <c r="T916" s="27">
        <v>1600</v>
      </c>
      <c r="U916" s="27"/>
      <c r="V916" s="27"/>
      <c r="W916" s="22">
        <f t="shared" si="51"/>
        <v>3</v>
      </c>
      <c r="X916" s="27">
        <v>3</v>
      </c>
      <c r="Y916" s="26"/>
      <c r="Z916" s="26"/>
      <c r="AA916" s="40">
        <v>44588</v>
      </c>
      <c r="AB916" s="34"/>
      <c r="AC916" s="34" t="s">
        <v>3292</v>
      </c>
      <c r="AD916" s="25" t="s">
        <v>92</v>
      </c>
    </row>
    <row r="917" spans="1:30" ht="31.5" hidden="1" x14ac:dyDescent="0.25">
      <c r="A917" t="s">
        <v>3100</v>
      </c>
      <c r="B917" t="s">
        <v>1092</v>
      </c>
      <c r="C917" s="17">
        <f>+SUBTOTAL(3,$F$8:F917)</f>
        <v>45</v>
      </c>
      <c r="D917" s="24" t="s">
        <v>174</v>
      </c>
      <c r="E917" s="25" t="s">
        <v>189</v>
      </c>
      <c r="F917" s="52" t="s">
        <v>1095</v>
      </c>
      <c r="G917" s="23" t="s">
        <v>1096</v>
      </c>
      <c r="H917" s="19" t="str">
        <f t="shared" si="52"/>
        <v>"MOTRID DISTRIBUTION FOODS" МЧЖ Супер маркет ташкил қилиш</v>
      </c>
      <c r="I917" s="23"/>
      <c r="J917" s="25" t="s">
        <v>24</v>
      </c>
      <c r="K917" s="25" t="s">
        <v>155</v>
      </c>
      <c r="L917" s="18"/>
      <c r="M917" s="18"/>
      <c r="N917" s="20"/>
      <c r="O917" s="20"/>
      <c r="P917" s="20"/>
      <c r="Q917" s="20"/>
      <c r="R917" s="21">
        <f t="shared" si="53"/>
        <v>6000</v>
      </c>
      <c r="S917" s="27">
        <v>6000</v>
      </c>
      <c r="T917" s="27"/>
      <c r="U917" s="27"/>
      <c r="V917" s="27"/>
      <c r="W917" s="22">
        <f t="shared" si="51"/>
        <v>3</v>
      </c>
      <c r="X917" s="27">
        <v>3</v>
      </c>
      <c r="Y917" s="26"/>
      <c r="Z917" s="26"/>
      <c r="AA917" s="40">
        <v>44574</v>
      </c>
      <c r="AB917" s="34"/>
      <c r="AC917" s="34" t="s">
        <v>3293</v>
      </c>
      <c r="AD917" s="25" t="s">
        <v>31</v>
      </c>
    </row>
    <row r="918" spans="1:30" ht="31.5" hidden="1" x14ac:dyDescent="0.25">
      <c r="A918" t="s">
        <v>3101</v>
      </c>
      <c r="B918" t="s">
        <v>1092</v>
      </c>
      <c r="C918" s="17">
        <f>+SUBTOTAL(3,$F$8:F918)</f>
        <v>45</v>
      </c>
      <c r="D918" s="24" t="s">
        <v>174</v>
      </c>
      <c r="E918" s="25" t="s">
        <v>189</v>
      </c>
      <c r="F918" s="52" t="s">
        <v>1097</v>
      </c>
      <c r="G918" s="23" t="s">
        <v>1098</v>
      </c>
      <c r="H918" s="19" t="str">
        <f t="shared" si="52"/>
        <v>"NOVA STYLE" МЧЖ Майиший техника савдоси дўкони ташкил қилиш</v>
      </c>
      <c r="I918" s="23"/>
      <c r="J918" s="25" t="s">
        <v>24</v>
      </c>
      <c r="K918" s="25" t="s">
        <v>155</v>
      </c>
      <c r="L918" s="18"/>
      <c r="M918" s="18"/>
      <c r="N918" s="20"/>
      <c r="O918" s="20"/>
      <c r="P918" s="20"/>
      <c r="Q918" s="20"/>
      <c r="R918" s="21">
        <f t="shared" si="53"/>
        <v>10000</v>
      </c>
      <c r="S918" s="27">
        <v>10000</v>
      </c>
      <c r="T918" s="27"/>
      <c r="U918" s="27"/>
      <c r="V918" s="27"/>
      <c r="W918" s="22">
        <f t="shared" ref="W918:W981" si="54">+X918+Y918+Z918</f>
        <v>8</v>
      </c>
      <c r="X918" s="27">
        <v>8</v>
      </c>
      <c r="Y918" s="26"/>
      <c r="Z918" s="26"/>
      <c r="AA918" s="40">
        <v>44577</v>
      </c>
      <c r="AB918" s="34"/>
      <c r="AC918" s="34" t="s">
        <v>3294</v>
      </c>
      <c r="AD918" s="25" t="s">
        <v>92</v>
      </c>
    </row>
    <row r="919" spans="1:30" ht="31.5" hidden="1" x14ac:dyDescent="0.25">
      <c r="A919" t="s">
        <v>3102</v>
      </c>
      <c r="B919" t="s">
        <v>1092</v>
      </c>
      <c r="C919" s="17">
        <f>+SUBTOTAL(3,$F$8:F919)</f>
        <v>45</v>
      </c>
      <c r="D919" s="24" t="s">
        <v>174</v>
      </c>
      <c r="E919" s="25" t="s">
        <v>189</v>
      </c>
      <c r="F919" s="52" t="s">
        <v>1099</v>
      </c>
      <c r="G919" s="23" t="s">
        <v>84</v>
      </c>
      <c r="H919" s="19" t="str">
        <f t="shared" si="52"/>
        <v>"SAM-SIFAT PLUS" МЧЖ Савдо дўкони ташкил қилиш</v>
      </c>
      <c r="I919" s="23"/>
      <c r="J919" s="25" t="s">
        <v>24</v>
      </c>
      <c r="K919" s="25" t="s">
        <v>155</v>
      </c>
      <c r="L919" s="18"/>
      <c r="M919" s="18"/>
      <c r="N919" s="20"/>
      <c r="O919" s="20"/>
      <c r="P919" s="20"/>
      <c r="Q919" s="20"/>
      <c r="R919" s="21">
        <f t="shared" si="53"/>
        <v>5000</v>
      </c>
      <c r="S919" s="27">
        <v>5000</v>
      </c>
      <c r="T919" s="27"/>
      <c r="U919" s="27"/>
      <c r="V919" s="27"/>
      <c r="W919" s="22">
        <f t="shared" si="54"/>
        <v>3</v>
      </c>
      <c r="X919" s="27">
        <v>3</v>
      </c>
      <c r="Y919" s="26"/>
      <c r="Z919" s="26"/>
      <c r="AA919" s="40">
        <v>44574</v>
      </c>
      <c r="AB919" s="34"/>
      <c r="AC919" s="34" t="s">
        <v>3295</v>
      </c>
      <c r="AD919" s="25" t="s">
        <v>31</v>
      </c>
    </row>
    <row r="920" spans="1:30" ht="31.5" hidden="1" x14ac:dyDescent="0.25">
      <c r="A920" t="s">
        <v>3103</v>
      </c>
      <c r="B920" t="s">
        <v>1092</v>
      </c>
      <c r="C920" s="17">
        <f>+SUBTOTAL(3,$F$8:F920)</f>
        <v>45</v>
      </c>
      <c r="D920" s="24" t="s">
        <v>174</v>
      </c>
      <c r="E920" s="25" t="s">
        <v>189</v>
      </c>
      <c r="F920" s="52" t="s">
        <v>1100</v>
      </c>
      <c r="G920" s="23" t="s">
        <v>1101</v>
      </c>
      <c r="H920" s="19" t="str">
        <f t="shared" si="52"/>
        <v>"SHAYDO MED KLINIK" МЧЖ Косметология маркази ташкил этиш</v>
      </c>
      <c r="I920" s="23"/>
      <c r="J920" s="25" t="s">
        <v>24</v>
      </c>
      <c r="K920" s="25" t="s">
        <v>528</v>
      </c>
      <c r="L920" s="18"/>
      <c r="M920" s="18"/>
      <c r="N920" s="20"/>
      <c r="O920" s="20"/>
      <c r="P920" s="20"/>
      <c r="Q920" s="20"/>
      <c r="R920" s="21">
        <f t="shared" si="53"/>
        <v>3000</v>
      </c>
      <c r="S920" s="27">
        <v>3000</v>
      </c>
      <c r="T920" s="27"/>
      <c r="U920" s="27"/>
      <c r="V920" s="27"/>
      <c r="W920" s="22">
        <f t="shared" si="54"/>
        <v>2</v>
      </c>
      <c r="X920" s="27">
        <v>2</v>
      </c>
      <c r="Y920" s="26"/>
      <c r="Z920" s="26"/>
      <c r="AA920" s="40">
        <v>44574</v>
      </c>
      <c r="AB920" s="34"/>
      <c r="AC920" s="34" t="s">
        <v>3296</v>
      </c>
      <c r="AD920" s="25" t="s">
        <v>6</v>
      </c>
    </row>
    <row r="921" spans="1:30" ht="31.5" hidden="1" x14ac:dyDescent="0.25">
      <c r="A921" t="s">
        <v>3104</v>
      </c>
      <c r="B921" t="s">
        <v>1092</v>
      </c>
      <c r="C921" s="17">
        <f>+SUBTOTAL(3,$F$8:F921)</f>
        <v>45</v>
      </c>
      <c r="D921" s="24" t="s">
        <v>174</v>
      </c>
      <c r="E921" s="25" t="s">
        <v>189</v>
      </c>
      <c r="F921" s="52" t="s">
        <v>1258</v>
      </c>
      <c r="G921" s="23" t="s">
        <v>1259</v>
      </c>
      <c r="H921" s="19" t="str">
        <f t="shared" si="52"/>
        <v>"KINO OLAMI" МЧЖ Кинотеатр ташкил этиш</v>
      </c>
      <c r="I921" s="23"/>
      <c r="J921" s="25" t="s">
        <v>24</v>
      </c>
      <c r="K921" s="25" t="s">
        <v>155</v>
      </c>
      <c r="L921" s="18"/>
      <c r="M921" s="18"/>
      <c r="N921" s="20"/>
      <c r="O921" s="20"/>
      <c r="P921" s="20"/>
      <c r="Q921" s="20"/>
      <c r="R921" s="21">
        <f t="shared" si="53"/>
        <v>800</v>
      </c>
      <c r="S921" s="27">
        <v>800</v>
      </c>
      <c r="T921" s="27"/>
      <c r="U921" s="27"/>
      <c r="V921" s="27"/>
      <c r="W921" s="22">
        <f t="shared" si="54"/>
        <v>22</v>
      </c>
      <c r="X921" s="27">
        <v>22</v>
      </c>
      <c r="Y921" s="26"/>
      <c r="Z921" s="26"/>
      <c r="AA921" s="40">
        <v>44706</v>
      </c>
      <c r="AB921" s="34"/>
      <c r="AC921" s="34" t="s">
        <v>3297</v>
      </c>
      <c r="AD921" s="25" t="s">
        <v>160</v>
      </c>
    </row>
    <row r="922" spans="1:30" ht="31.5" hidden="1" x14ac:dyDescent="0.25">
      <c r="A922" t="s">
        <v>3105</v>
      </c>
      <c r="B922" t="s">
        <v>1092</v>
      </c>
      <c r="C922" s="17">
        <f>+SUBTOTAL(3,$F$8:F922)</f>
        <v>45</v>
      </c>
      <c r="D922" s="24" t="s">
        <v>174</v>
      </c>
      <c r="E922" s="25" t="s">
        <v>189</v>
      </c>
      <c r="F922" s="52" t="s">
        <v>1260</v>
      </c>
      <c r="G922" s="23" t="s">
        <v>124</v>
      </c>
      <c r="H922" s="19" t="str">
        <f t="shared" si="52"/>
        <v>"SAM AKMAL OMAD" МЧЖ Умумий овқатланиш хизматини ташкил этиш</v>
      </c>
      <c r="I922" s="23"/>
      <c r="J922" s="25" t="s">
        <v>24</v>
      </c>
      <c r="K922" s="25" t="s">
        <v>531</v>
      </c>
      <c r="L922" s="18"/>
      <c r="M922" s="18"/>
      <c r="N922" s="20"/>
      <c r="O922" s="20"/>
      <c r="P922" s="20"/>
      <c r="Q922" s="20"/>
      <c r="R922" s="21">
        <f t="shared" si="53"/>
        <v>1000</v>
      </c>
      <c r="S922" s="27">
        <v>1000</v>
      </c>
      <c r="T922" s="27"/>
      <c r="U922" s="27"/>
      <c r="V922" s="27"/>
      <c r="W922" s="22">
        <f t="shared" si="54"/>
        <v>3</v>
      </c>
      <c r="X922" s="27">
        <v>3</v>
      </c>
      <c r="Y922" s="26"/>
      <c r="Z922" s="26"/>
      <c r="AA922" s="40">
        <v>44694</v>
      </c>
      <c r="AB922" s="34"/>
      <c r="AC922" s="34" t="s">
        <v>3298</v>
      </c>
      <c r="AD922" s="25" t="s">
        <v>28</v>
      </c>
    </row>
    <row r="923" spans="1:30" ht="31.5" hidden="1" x14ac:dyDescent="0.25">
      <c r="A923" t="s">
        <v>3106</v>
      </c>
      <c r="B923" t="s">
        <v>1092</v>
      </c>
      <c r="C923" s="17">
        <f>+SUBTOTAL(3,$F$8:F923)</f>
        <v>45</v>
      </c>
      <c r="D923" s="24" t="s">
        <v>174</v>
      </c>
      <c r="E923" s="25" t="s">
        <v>189</v>
      </c>
      <c r="F923" s="52" t="s">
        <v>1261</v>
      </c>
      <c r="G923" s="23" t="s">
        <v>1189</v>
      </c>
      <c r="H923" s="19" t="str">
        <f t="shared" si="52"/>
        <v>"SHALOLA LAZZAT TAOMLARI" МЧЖ Автомойка ташкил қилиш</v>
      </c>
      <c r="I923" s="23"/>
      <c r="J923" s="25" t="s">
        <v>24</v>
      </c>
      <c r="K923" s="25" t="s">
        <v>155</v>
      </c>
      <c r="L923" s="18"/>
      <c r="M923" s="18"/>
      <c r="N923" s="20"/>
      <c r="O923" s="20"/>
      <c r="P923" s="20"/>
      <c r="Q923" s="20"/>
      <c r="R923" s="21">
        <f t="shared" si="53"/>
        <v>500</v>
      </c>
      <c r="S923" s="27">
        <v>500</v>
      </c>
      <c r="T923" s="27"/>
      <c r="U923" s="27"/>
      <c r="V923" s="27"/>
      <c r="W923" s="22">
        <f t="shared" si="54"/>
        <v>5</v>
      </c>
      <c r="X923" s="27">
        <v>5</v>
      </c>
      <c r="Y923" s="26"/>
      <c r="Z923" s="26"/>
      <c r="AA923" s="40">
        <v>44700</v>
      </c>
      <c r="AB923" s="34"/>
      <c r="AC923" s="34" t="s">
        <v>3299</v>
      </c>
      <c r="AD923" s="25" t="s">
        <v>7</v>
      </c>
    </row>
    <row r="924" spans="1:30" ht="31.5" hidden="1" x14ac:dyDescent="0.25">
      <c r="A924" t="s">
        <v>3107</v>
      </c>
      <c r="B924" t="s">
        <v>1092</v>
      </c>
      <c r="C924" s="17">
        <f>+SUBTOTAL(3,$F$8:F924)</f>
        <v>45</v>
      </c>
      <c r="D924" s="24" t="s">
        <v>174</v>
      </c>
      <c r="E924" s="25" t="s">
        <v>189</v>
      </c>
      <c r="F924" s="52" t="s">
        <v>1262</v>
      </c>
      <c r="G924" s="23" t="s">
        <v>124</v>
      </c>
      <c r="H924" s="19" t="str">
        <f t="shared" si="52"/>
        <v>"LA ESMERALDA PREMUIM" МЧЖ Умумий овқатланиш хизматини ташкил этиш</v>
      </c>
      <c r="I924" s="23"/>
      <c r="J924" s="25" t="s">
        <v>24</v>
      </c>
      <c r="K924" s="25" t="s">
        <v>531</v>
      </c>
      <c r="L924" s="18"/>
      <c r="M924" s="18"/>
      <c r="N924" s="20"/>
      <c r="O924" s="20"/>
      <c r="P924" s="20"/>
      <c r="Q924" s="20"/>
      <c r="R924" s="21">
        <f t="shared" si="53"/>
        <v>200</v>
      </c>
      <c r="S924" s="27">
        <v>200</v>
      </c>
      <c r="T924" s="27"/>
      <c r="U924" s="27"/>
      <c r="V924" s="27"/>
      <c r="W924" s="22">
        <f t="shared" si="54"/>
        <v>5</v>
      </c>
      <c r="X924" s="27">
        <v>5</v>
      </c>
      <c r="Y924" s="26"/>
      <c r="Z924" s="26"/>
      <c r="AA924" s="40">
        <v>44700</v>
      </c>
      <c r="AB924" s="34"/>
      <c r="AC924" s="34" t="s">
        <v>3300</v>
      </c>
      <c r="AD924" s="25" t="s">
        <v>1194</v>
      </c>
    </row>
    <row r="925" spans="1:30" ht="31.5" hidden="1" x14ac:dyDescent="0.25">
      <c r="A925" t="s">
        <v>3108</v>
      </c>
      <c r="B925" t="s">
        <v>1092</v>
      </c>
      <c r="C925" s="17">
        <f>+SUBTOTAL(3,$F$8:F925)</f>
        <v>45</v>
      </c>
      <c r="D925" s="24" t="s">
        <v>174</v>
      </c>
      <c r="E925" s="25" t="s">
        <v>189</v>
      </c>
      <c r="F925" s="52" t="s">
        <v>1263</v>
      </c>
      <c r="G925" s="23" t="s">
        <v>84</v>
      </c>
      <c r="H925" s="19" t="str">
        <f t="shared" si="52"/>
        <v>"TOLMAS GTM" МЧЖ Савдо дўкони ташкил қилиш</v>
      </c>
      <c r="I925" s="23"/>
      <c r="J925" s="25" t="s">
        <v>24</v>
      </c>
      <c r="K925" s="25" t="s">
        <v>155</v>
      </c>
      <c r="L925" s="18"/>
      <c r="M925" s="18"/>
      <c r="N925" s="20"/>
      <c r="O925" s="20"/>
      <c r="P925" s="20"/>
      <c r="Q925" s="20"/>
      <c r="R925" s="21">
        <f t="shared" si="53"/>
        <v>650</v>
      </c>
      <c r="S925" s="27">
        <v>650</v>
      </c>
      <c r="T925" s="27"/>
      <c r="U925" s="27"/>
      <c r="V925" s="27"/>
      <c r="W925" s="22">
        <f t="shared" si="54"/>
        <v>3</v>
      </c>
      <c r="X925" s="27">
        <v>3</v>
      </c>
      <c r="Y925" s="26"/>
      <c r="Z925" s="26"/>
      <c r="AA925" s="40">
        <v>44700</v>
      </c>
      <c r="AB925" s="34"/>
      <c r="AC925" s="34" t="s">
        <v>3301</v>
      </c>
      <c r="AD925" s="25" t="s">
        <v>28</v>
      </c>
    </row>
    <row r="926" spans="1:30" ht="31.5" hidden="1" x14ac:dyDescent="0.25">
      <c r="A926" t="s">
        <v>3109</v>
      </c>
      <c r="B926" t="s">
        <v>1092</v>
      </c>
      <c r="C926" s="17">
        <f>+SUBTOTAL(3,$F$8:F926)</f>
        <v>45</v>
      </c>
      <c r="D926" s="24" t="s">
        <v>174</v>
      </c>
      <c r="E926" s="25" t="s">
        <v>189</v>
      </c>
      <c r="F926" s="52" t="s">
        <v>1264</v>
      </c>
      <c r="G926" s="23" t="s">
        <v>96</v>
      </c>
      <c r="H926" s="19" t="str">
        <f t="shared" si="52"/>
        <v>"SPM INNOVATION SCHOOL" МЧЖ Ўқув маркази ташкил қилиш</v>
      </c>
      <c r="I926" s="23"/>
      <c r="J926" s="25" t="s">
        <v>24</v>
      </c>
      <c r="K926" s="25" t="s">
        <v>529</v>
      </c>
      <c r="L926" s="18"/>
      <c r="M926" s="18"/>
      <c r="N926" s="20"/>
      <c r="O926" s="20"/>
      <c r="P926" s="20"/>
      <c r="Q926" s="20"/>
      <c r="R926" s="21">
        <f t="shared" si="53"/>
        <v>550</v>
      </c>
      <c r="S926" s="27">
        <v>550</v>
      </c>
      <c r="T926" s="27"/>
      <c r="U926" s="27"/>
      <c r="V926" s="27"/>
      <c r="W926" s="22">
        <f t="shared" si="54"/>
        <v>7</v>
      </c>
      <c r="X926" s="27">
        <v>7</v>
      </c>
      <c r="Y926" s="26"/>
      <c r="Z926" s="26"/>
      <c r="AA926" s="40">
        <v>44699</v>
      </c>
      <c r="AB926" s="34"/>
      <c r="AC926" s="34" t="s">
        <v>3302</v>
      </c>
      <c r="AD926" s="25" t="s">
        <v>90</v>
      </c>
    </row>
    <row r="927" spans="1:30" ht="47.25" hidden="1" x14ac:dyDescent="0.25">
      <c r="A927" t="s">
        <v>3110</v>
      </c>
      <c r="B927" t="s">
        <v>1092</v>
      </c>
      <c r="C927" s="17">
        <f>+SUBTOTAL(3,$F$8:F927)</f>
        <v>45</v>
      </c>
      <c r="D927" s="24" t="s">
        <v>174</v>
      </c>
      <c r="E927" s="25" t="s">
        <v>189</v>
      </c>
      <c r="F927" s="52" t="s">
        <v>1265</v>
      </c>
      <c r="G927" s="23" t="s">
        <v>1266</v>
      </c>
      <c r="H927" s="19" t="str">
        <f t="shared" si="52"/>
        <v>"JASUR QURILISH SAVDO" МЧЖ Автомобилларга техник хизмат кўрсатиш ва савдо шаҳобчаси</v>
      </c>
      <c r="I927" s="23"/>
      <c r="J927" s="25" t="s">
        <v>24</v>
      </c>
      <c r="K927" s="25" t="s">
        <v>525</v>
      </c>
      <c r="L927" s="18"/>
      <c r="M927" s="18"/>
      <c r="N927" s="20"/>
      <c r="O927" s="20"/>
      <c r="P927" s="20"/>
      <c r="Q927" s="20"/>
      <c r="R927" s="21">
        <f t="shared" si="53"/>
        <v>1000</v>
      </c>
      <c r="S927" s="27">
        <v>1000</v>
      </c>
      <c r="T927" s="27"/>
      <c r="U927" s="27"/>
      <c r="V927" s="27"/>
      <c r="W927" s="22">
        <f t="shared" si="54"/>
        <v>5</v>
      </c>
      <c r="X927" s="27">
        <v>5</v>
      </c>
      <c r="Y927" s="26"/>
      <c r="Z927" s="26"/>
      <c r="AA927" s="40">
        <v>44699</v>
      </c>
      <c r="AB927" s="34"/>
      <c r="AC927" s="34" t="s">
        <v>3303</v>
      </c>
      <c r="AD927" s="25" t="s">
        <v>91</v>
      </c>
    </row>
    <row r="928" spans="1:30" ht="31.5" hidden="1" x14ac:dyDescent="0.25">
      <c r="A928" t="s">
        <v>3111</v>
      </c>
      <c r="B928" t="s">
        <v>1092</v>
      </c>
      <c r="C928" s="17">
        <f>+SUBTOTAL(3,$F$8:F928)</f>
        <v>45</v>
      </c>
      <c r="D928" s="24" t="s">
        <v>174</v>
      </c>
      <c r="E928" s="25" t="s">
        <v>189</v>
      </c>
      <c r="F928" s="52" t="s">
        <v>1267</v>
      </c>
      <c r="G928" s="23" t="s">
        <v>84</v>
      </c>
      <c r="H928" s="19" t="str">
        <f t="shared" si="52"/>
        <v>"NISHOFARIN MARKET" МЧЖ Савдо дўкони ташкил қилиш</v>
      </c>
      <c r="I928" s="23"/>
      <c r="J928" s="25" t="s">
        <v>24</v>
      </c>
      <c r="K928" s="25" t="s">
        <v>155</v>
      </c>
      <c r="L928" s="18"/>
      <c r="M928" s="18"/>
      <c r="N928" s="20"/>
      <c r="O928" s="20"/>
      <c r="P928" s="20"/>
      <c r="Q928" s="20"/>
      <c r="R928" s="21">
        <f t="shared" si="53"/>
        <v>3000</v>
      </c>
      <c r="S928" s="27">
        <v>3000</v>
      </c>
      <c r="T928" s="27"/>
      <c r="U928" s="27"/>
      <c r="V928" s="27"/>
      <c r="W928" s="22">
        <f t="shared" si="54"/>
        <v>4</v>
      </c>
      <c r="X928" s="27">
        <v>4</v>
      </c>
      <c r="Y928" s="26"/>
      <c r="Z928" s="26"/>
      <c r="AA928" s="40">
        <v>44694</v>
      </c>
      <c r="AB928" s="34"/>
      <c r="AC928" s="34" t="s">
        <v>3304</v>
      </c>
      <c r="AD928" s="25" t="s">
        <v>91</v>
      </c>
    </row>
    <row r="929" spans="1:30" ht="31.5" hidden="1" x14ac:dyDescent="0.25">
      <c r="A929" t="s">
        <v>3112</v>
      </c>
      <c r="B929" t="s">
        <v>1092</v>
      </c>
      <c r="C929" s="17">
        <f>+SUBTOTAL(3,$F$8:F929)</f>
        <v>45</v>
      </c>
      <c r="D929" s="24" t="s">
        <v>174</v>
      </c>
      <c r="E929" s="25" t="s">
        <v>189</v>
      </c>
      <c r="F929" s="52" t="s">
        <v>1268</v>
      </c>
      <c r="G929" s="23" t="s">
        <v>124</v>
      </c>
      <c r="H929" s="19" t="str">
        <f t="shared" si="52"/>
        <v>"SAM PREMIUM BURGERS" МЧЖ Умумий овқатланиш хизматини ташкил этиш</v>
      </c>
      <c r="I929" s="23"/>
      <c r="J929" s="25" t="s">
        <v>24</v>
      </c>
      <c r="K929" s="25" t="s">
        <v>531</v>
      </c>
      <c r="L929" s="18"/>
      <c r="M929" s="18"/>
      <c r="N929" s="20"/>
      <c r="O929" s="20"/>
      <c r="P929" s="20"/>
      <c r="Q929" s="20"/>
      <c r="R929" s="21">
        <f t="shared" si="53"/>
        <v>750</v>
      </c>
      <c r="S929" s="27">
        <v>750</v>
      </c>
      <c r="T929" s="27"/>
      <c r="U929" s="27"/>
      <c r="V929" s="27"/>
      <c r="W929" s="22">
        <f t="shared" si="54"/>
        <v>4</v>
      </c>
      <c r="X929" s="27">
        <v>4</v>
      </c>
      <c r="Y929" s="26"/>
      <c r="Z929" s="26"/>
      <c r="AA929" s="40">
        <v>44699</v>
      </c>
      <c r="AB929" s="34"/>
      <c r="AC929" s="34" t="s">
        <v>3305</v>
      </c>
      <c r="AD929" s="25" t="s">
        <v>1194</v>
      </c>
    </row>
    <row r="930" spans="1:30" ht="31.5" hidden="1" x14ac:dyDescent="0.25">
      <c r="A930" t="s">
        <v>3113</v>
      </c>
      <c r="B930" t="s">
        <v>1092</v>
      </c>
      <c r="C930" s="17">
        <f>+SUBTOTAL(3,$F$8:F930)</f>
        <v>45</v>
      </c>
      <c r="D930" s="24" t="s">
        <v>174</v>
      </c>
      <c r="E930" s="25" t="s">
        <v>189</v>
      </c>
      <c r="F930" s="52" t="s">
        <v>1269</v>
      </c>
      <c r="G930" s="23" t="s">
        <v>520</v>
      </c>
      <c r="H930" s="19" t="str">
        <f t="shared" si="52"/>
        <v>"RISQ BARAKA SAVDO SERVIS" МЧЖ Дорихона фаолиятини ташкил этиш</v>
      </c>
      <c r="I930" s="23"/>
      <c r="J930" s="25" t="s">
        <v>24</v>
      </c>
      <c r="K930" s="25" t="s">
        <v>155</v>
      </c>
      <c r="L930" s="18"/>
      <c r="M930" s="18"/>
      <c r="N930" s="20"/>
      <c r="O930" s="20"/>
      <c r="P930" s="20"/>
      <c r="Q930" s="20"/>
      <c r="R930" s="21">
        <f t="shared" si="53"/>
        <v>1200</v>
      </c>
      <c r="S930" s="27">
        <v>1200</v>
      </c>
      <c r="T930" s="27"/>
      <c r="U930" s="27"/>
      <c r="V930" s="27"/>
      <c r="W930" s="22">
        <f t="shared" si="54"/>
        <v>4</v>
      </c>
      <c r="X930" s="27">
        <v>4</v>
      </c>
      <c r="Y930" s="26"/>
      <c r="Z930" s="26"/>
      <c r="AA930" s="40">
        <v>44699</v>
      </c>
      <c r="AB930" s="34"/>
      <c r="AC930" s="34" t="s">
        <v>3306</v>
      </c>
      <c r="AD930" s="25" t="s">
        <v>6</v>
      </c>
    </row>
    <row r="931" spans="1:30" ht="31.5" hidden="1" x14ac:dyDescent="0.25">
      <c r="A931" t="s">
        <v>3114</v>
      </c>
      <c r="B931" t="s">
        <v>1092</v>
      </c>
      <c r="C931" s="17">
        <f>+SUBTOTAL(3,$F$8:F931)</f>
        <v>45</v>
      </c>
      <c r="D931" s="24" t="s">
        <v>174</v>
      </c>
      <c r="E931" s="25" t="s">
        <v>189</v>
      </c>
      <c r="F931" s="52" t="s">
        <v>1261</v>
      </c>
      <c r="G931" s="23" t="s">
        <v>1270</v>
      </c>
      <c r="H931" s="19" t="str">
        <f t="shared" si="52"/>
        <v>"SHALOLA LAZZAT TAOMLARI" МЧЖ Боғи Баланд ресторани</v>
      </c>
      <c r="I931" s="23"/>
      <c r="J931" s="25" t="s">
        <v>24</v>
      </c>
      <c r="K931" s="25" t="s">
        <v>531</v>
      </c>
      <c r="L931" s="18"/>
      <c r="M931" s="18"/>
      <c r="N931" s="20"/>
      <c r="O931" s="20"/>
      <c r="P931" s="20"/>
      <c r="Q931" s="20"/>
      <c r="R931" s="21">
        <f t="shared" si="53"/>
        <v>9000</v>
      </c>
      <c r="S931" s="27">
        <v>9000</v>
      </c>
      <c r="T931" s="27"/>
      <c r="U931" s="27"/>
      <c r="V931" s="27"/>
      <c r="W931" s="22">
        <f t="shared" si="54"/>
        <v>10</v>
      </c>
      <c r="X931" s="27">
        <v>10</v>
      </c>
      <c r="Y931" s="26"/>
      <c r="Z931" s="26"/>
      <c r="AA931" s="40">
        <v>44700</v>
      </c>
      <c r="AB931" s="34"/>
      <c r="AC931" s="34" t="s">
        <v>3307</v>
      </c>
      <c r="AD931" s="25" t="s">
        <v>7</v>
      </c>
    </row>
    <row r="932" spans="1:30" ht="31.5" hidden="1" x14ac:dyDescent="0.25">
      <c r="A932" t="s">
        <v>3115</v>
      </c>
      <c r="B932" t="s">
        <v>1092</v>
      </c>
      <c r="C932" s="17">
        <f>+SUBTOTAL(3,$F$8:F932)</f>
        <v>45</v>
      </c>
      <c r="D932" s="24" t="s">
        <v>174</v>
      </c>
      <c r="E932" s="25" t="s">
        <v>189</v>
      </c>
      <c r="F932" s="52" t="s">
        <v>1271</v>
      </c>
      <c r="G932" s="23" t="s">
        <v>124</v>
      </c>
      <c r="H932" s="19" t="str">
        <f t="shared" si="52"/>
        <v>"AMIN AKA HALOL OSHXONASI" МЧЖ Умумий овқатланиш хизматини ташкил этиш</v>
      </c>
      <c r="I932" s="23"/>
      <c r="J932" s="25" t="s">
        <v>24</v>
      </c>
      <c r="K932" s="25" t="s">
        <v>531</v>
      </c>
      <c r="L932" s="18"/>
      <c r="M932" s="18"/>
      <c r="N932" s="20"/>
      <c r="O932" s="20"/>
      <c r="P932" s="20"/>
      <c r="Q932" s="20"/>
      <c r="R932" s="21">
        <f t="shared" si="53"/>
        <v>1000</v>
      </c>
      <c r="S932" s="27">
        <v>1000</v>
      </c>
      <c r="T932" s="27"/>
      <c r="U932" s="27"/>
      <c r="V932" s="27"/>
      <c r="W932" s="22">
        <f t="shared" si="54"/>
        <v>3</v>
      </c>
      <c r="X932" s="27">
        <v>3</v>
      </c>
      <c r="Y932" s="26"/>
      <c r="Z932" s="26"/>
      <c r="AA932" s="40">
        <v>44700</v>
      </c>
      <c r="AB932" s="34"/>
      <c r="AC932" s="34" t="s">
        <v>3308</v>
      </c>
      <c r="AD932" s="25" t="s">
        <v>91</v>
      </c>
    </row>
    <row r="933" spans="1:30" ht="31.5" hidden="1" x14ac:dyDescent="0.25">
      <c r="A933" t="s">
        <v>3116</v>
      </c>
      <c r="B933" t="s">
        <v>1092</v>
      </c>
      <c r="C933" s="17">
        <f>+SUBTOTAL(3,$F$8:F933)</f>
        <v>45</v>
      </c>
      <c r="D933" s="24" t="s">
        <v>174</v>
      </c>
      <c r="E933" s="25" t="s">
        <v>189</v>
      </c>
      <c r="F933" s="52" t="s">
        <v>1272</v>
      </c>
      <c r="G933" s="23" t="s">
        <v>84</v>
      </c>
      <c r="H933" s="19" t="str">
        <f t="shared" si="52"/>
        <v>"MUINOV MURODKUL" МЧЖ Савдо дўкони ташкил қилиш</v>
      </c>
      <c r="I933" s="23"/>
      <c r="J933" s="25" t="s">
        <v>24</v>
      </c>
      <c r="K933" s="25" t="s">
        <v>155</v>
      </c>
      <c r="L933" s="18"/>
      <c r="M933" s="18"/>
      <c r="N933" s="20"/>
      <c r="O933" s="20"/>
      <c r="P933" s="20"/>
      <c r="Q933" s="20"/>
      <c r="R933" s="21">
        <f t="shared" si="53"/>
        <v>200</v>
      </c>
      <c r="S933" s="27">
        <v>200</v>
      </c>
      <c r="T933" s="27"/>
      <c r="U933" s="27"/>
      <c r="V933" s="27"/>
      <c r="W933" s="22">
        <f t="shared" si="54"/>
        <v>5</v>
      </c>
      <c r="X933" s="27">
        <v>5</v>
      </c>
      <c r="Y933" s="26"/>
      <c r="Z933" s="26"/>
      <c r="AA933" s="40">
        <v>44700</v>
      </c>
      <c r="AB933" s="34"/>
      <c r="AC933" s="34" t="s">
        <v>3309</v>
      </c>
      <c r="AD933" s="25" t="s">
        <v>31</v>
      </c>
    </row>
    <row r="934" spans="1:30" ht="31.5" hidden="1" x14ac:dyDescent="0.25">
      <c r="A934" t="s">
        <v>3117</v>
      </c>
      <c r="B934" t="s">
        <v>1092</v>
      </c>
      <c r="C934" s="17">
        <f>+SUBTOTAL(3,$F$8:F934)</f>
        <v>45</v>
      </c>
      <c r="D934" s="24" t="s">
        <v>174</v>
      </c>
      <c r="E934" s="25" t="s">
        <v>189</v>
      </c>
      <c r="F934" s="52" t="s">
        <v>1273</v>
      </c>
      <c r="G934" s="23" t="s">
        <v>84</v>
      </c>
      <c r="H934" s="19" t="str">
        <f t="shared" si="52"/>
        <v>"ZULFIZAR SHOP" МЧЖ Савдо дўкони ташкил қилиш</v>
      </c>
      <c r="I934" s="23"/>
      <c r="J934" s="25" t="s">
        <v>24</v>
      </c>
      <c r="K934" s="25" t="s">
        <v>155</v>
      </c>
      <c r="L934" s="18"/>
      <c r="M934" s="18"/>
      <c r="N934" s="20"/>
      <c r="O934" s="20"/>
      <c r="P934" s="20"/>
      <c r="Q934" s="20"/>
      <c r="R934" s="21">
        <f t="shared" si="53"/>
        <v>650</v>
      </c>
      <c r="S934" s="27">
        <v>650</v>
      </c>
      <c r="T934" s="27"/>
      <c r="U934" s="27"/>
      <c r="V934" s="27"/>
      <c r="W934" s="22">
        <f t="shared" si="54"/>
        <v>1</v>
      </c>
      <c r="X934" s="27">
        <v>1</v>
      </c>
      <c r="Y934" s="26"/>
      <c r="Z934" s="26"/>
      <c r="AA934" s="40">
        <v>44700</v>
      </c>
      <c r="AB934" s="34"/>
      <c r="AC934" s="34" t="s">
        <v>3307</v>
      </c>
      <c r="AD934" s="25" t="s">
        <v>91</v>
      </c>
    </row>
    <row r="935" spans="1:30" ht="31.5" hidden="1" x14ac:dyDescent="0.25">
      <c r="A935" t="s">
        <v>3118</v>
      </c>
      <c r="B935" t="s">
        <v>1092</v>
      </c>
      <c r="C935" s="17">
        <f>+SUBTOTAL(3,$F$8:F935)</f>
        <v>45</v>
      </c>
      <c r="D935" s="24" t="s">
        <v>174</v>
      </c>
      <c r="E935" s="25" t="s">
        <v>189</v>
      </c>
      <c r="F935" s="52" t="s">
        <v>1274</v>
      </c>
      <c r="G935" s="23" t="s">
        <v>84</v>
      </c>
      <c r="H935" s="19" t="str">
        <f t="shared" si="52"/>
        <v>"BUYUK IYMON FARM" МЧЖ Савдо дўкони ташкил қилиш</v>
      </c>
      <c r="I935" s="23"/>
      <c r="J935" s="25" t="s">
        <v>24</v>
      </c>
      <c r="K935" s="25" t="s">
        <v>155</v>
      </c>
      <c r="L935" s="18"/>
      <c r="M935" s="18"/>
      <c r="N935" s="20"/>
      <c r="O935" s="20"/>
      <c r="P935" s="20"/>
      <c r="Q935" s="20"/>
      <c r="R935" s="21">
        <f t="shared" si="53"/>
        <v>300</v>
      </c>
      <c r="S935" s="27">
        <v>300</v>
      </c>
      <c r="T935" s="27"/>
      <c r="U935" s="27"/>
      <c r="V935" s="27"/>
      <c r="W935" s="22">
        <f t="shared" si="54"/>
        <v>1</v>
      </c>
      <c r="X935" s="27">
        <v>1</v>
      </c>
      <c r="Y935" s="26"/>
      <c r="Z935" s="26"/>
      <c r="AA935" s="40">
        <v>44700</v>
      </c>
      <c r="AB935" s="34"/>
      <c r="AC935" s="34" t="s">
        <v>3310</v>
      </c>
      <c r="AD935" s="25" t="s">
        <v>92</v>
      </c>
    </row>
    <row r="936" spans="1:30" ht="31.5" hidden="1" x14ac:dyDescent="0.25">
      <c r="A936" t="s">
        <v>3119</v>
      </c>
      <c r="B936" t="s">
        <v>1092</v>
      </c>
      <c r="C936" s="17">
        <f>+SUBTOTAL(3,$F$8:F936)</f>
        <v>45</v>
      </c>
      <c r="D936" s="24" t="s">
        <v>174</v>
      </c>
      <c r="E936" s="25" t="s">
        <v>189</v>
      </c>
      <c r="F936" s="52" t="s">
        <v>1296</v>
      </c>
      <c r="G936" s="23" t="s">
        <v>1297</v>
      </c>
      <c r="H936" s="19" t="str">
        <f t="shared" si="52"/>
        <v>"ODUVANCHIK STELLA LUMINOSA" МЧЖ Ахолига тўй маросимларида хизмат кўрсатиш</v>
      </c>
      <c r="I936" s="23"/>
      <c r="J936" s="25" t="s">
        <v>24</v>
      </c>
      <c r="K936" s="25" t="s">
        <v>531</v>
      </c>
      <c r="L936" s="18"/>
      <c r="M936" s="18"/>
      <c r="N936" s="20"/>
      <c r="O936" s="20"/>
      <c r="P936" s="20"/>
      <c r="Q936" s="20"/>
      <c r="R936" s="21">
        <f t="shared" si="53"/>
        <v>22449.542999999998</v>
      </c>
      <c r="S936" s="27">
        <f>1983*11.321</f>
        <v>22449.542999999998</v>
      </c>
      <c r="T936" s="27"/>
      <c r="U936" s="27"/>
      <c r="V936" s="27"/>
      <c r="W936" s="22">
        <f t="shared" si="54"/>
        <v>5</v>
      </c>
      <c r="X936" s="27">
        <v>5</v>
      </c>
      <c r="Y936" s="26"/>
      <c r="Z936" s="26"/>
      <c r="AA936" s="40">
        <v>44652</v>
      </c>
      <c r="AB936" s="34"/>
      <c r="AC936" s="34" t="s">
        <v>3311</v>
      </c>
      <c r="AD936" s="25" t="s">
        <v>91</v>
      </c>
    </row>
    <row r="937" spans="1:30" ht="31.5" hidden="1" x14ac:dyDescent="0.25">
      <c r="A937" t="s">
        <v>3120</v>
      </c>
      <c r="B937" t="s">
        <v>1092</v>
      </c>
      <c r="C937" s="17">
        <f>+SUBTOTAL(3,$F$8:F937)</f>
        <v>45</v>
      </c>
      <c r="D937" s="24" t="s">
        <v>174</v>
      </c>
      <c r="E937" s="25" t="s">
        <v>189</v>
      </c>
      <c r="F937" s="52" t="s">
        <v>1298</v>
      </c>
      <c r="G937" s="23" t="s">
        <v>510</v>
      </c>
      <c r="H937" s="19" t="str">
        <f t="shared" si="52"/>
        <v>"TABASSUM DENTA SERVIS" МЧЖ Тиббий хизмат кўрсатиш</v>
      </c>
      <c r="I937" s="23"/>
      <c r="J937" s="25" t="s">
        <v>24</v>
      </c>
      <c r="K937" s="25" t="s">
        <v>116</v>
      </c>
      <c r="L937" s="18"/>
      <c r="M937" s="18"/>
      <c r="N937" s="20"/>
      <c r="O937" s="20"/>
      <c r="P937" s="20"/>
      <c r="Q937" s="20"/>
      <c r="R937" s="21">
        <f t="shared" si="53"/>
        <v>500</v>
      </c>
      <c r="S937" s="27">
        <v>500</v>
      </c>
      <c r="T937" s="27"/>
      <c r="U937" s="27"/>
      <c r="V937" s="27"/>
      <c r="W937" s="22">
        <f t="shared" si="54"/>
        <v>4</v>
      </c>
      <c r="X937" s="27">
        <v>4</v>
      </c>
      <c r="Y937" s="26"/>
      <c r="Z937" s="26"/>
      <c r="AA937" s="40">
        <v>44652</v>
      </c>
      <c r="AB937" s="34"/>
      <c r="AC937" s="34" t="s">
        <v>3312</v>
      </c>
      <c r="AD937" s="25" t="s">
        <v>9</v>
      </c>
    </row>
    <row r="938" spans="1:30" ht="31.5" hidden="1" x14ac:dyDescent="0.25">
      <c r="A938" t="s">
        <v>3121</v>
      </c>
      <c r="B938" t="s">
        <v>1092</v>
      </c>
      <c r="C938" s="17">
        <f>+SUBTOTAL(3,$F$8:F938)</f>
        <v>45</v>
      </c>
      <c r="D938" s="24" t="s">
        <v>174</v>
      </c>
      <c r="E938" s="25" t="s">
        <v>189</v>
      </c>
      <c r="F938" s="52" t="s">
        <v>1299</v>
      </c>
      <c r="G938" s="23" t="s">
        <v>1300</v>
      </c>
      <c r="H938" s="19" t="str">
        <f t="shared" si="52"/>
        <v>"GRAND FILLER" МЧЖ Демонтаж қилинган гипсни сайдалаш ва ажратиш</v>
      </c>
      <c r="I938" s="23"/>
      <c r="J938" s="25" t="s">
        <v>20</v>
      </c>
      <c r="K938" s="25" t="s">
        <v>527</v>
      </c>
      <c r="L938" s="18"/>
      <c r="M938" s="18"/>
      <c r="N938" s="20"/>
      <c r="O938" s="20"/>
      <c r="P938" s="20"/>
      <c r="Q938" s="20"/>
      <c r="R938" s="21">
        <f t="shared" si="53"/>
        <v>1466.0695000000001</v>
      </c>
      <c r="S938" s="27">
        <f>129.5*11.321</f>
        <v>1466.0695000000001</v>
      </c>
      <c r="T938" s="27"/>
      <c r="U938" s="27"/>
      <c r="V938" s="27"/>
      <c r="W938" s="22">
        <f t="shared" si="54"/>
        <v>16</v>
      </c>
      <c r="X938" s="54">
        <v>16</v>
      </c>
      <c r="Y938" s="26"/>
      <c r="Z938" s="26"/>
      <c r="AA938" s="40">
        <v>44645</v>
      </c>
      <c r="AB938" s="34"/>
      <c r="AC938" s="34" t="s">
        <v>3313</v>
      </c>
      <c r="AD938" s="25" t="s">
        <v>160</v>
      </c>
    </row>
    <row r="939" spans="1:30" ht="31.5" hidden="1" x14ac:dyDescent="0.25">
      <c r="A939" t="s">
        <v>3122</v>
      </c>
      <c r="B939" t="s">
        <v>1092</v>
      </c>
      <c r="C939" s="17">
        <f>+SUBTOTAL(3,$F$8:F939)</f>
        <v>45</v>
      </c>
      <c r="D939" s="24" t="s">
        <v>174</v>
      </c>
      <c r="E939" s="25" t="s">
        <v>189</v>
      </c>
      <c r="F939" s="52" t="s">
        <v>1301</v>
      </c>
      <c r="G939" s="23" t="s">
        <v>1302</v>
      </c>
      <c r="H939" s="19" t="str">
        <f t="shared" si="52"/>
        <v>"ASRORBOBO-SWEET FOOD" МЧЖ Миллий таомлар</v>
      </c>
      <c r="I939" s="23"/>
      <c r="J939" s="25" t="s">
        <v>24</v>
      </c>
      <c r="K939" s="25" t="s">
        <v>531</v>
      </c>
      <c r="L939" s="18"/>
      <c r="M939" s="18"/>
      <c r="N939" s="20"/>
      <c r="O939" s="20"/>
      <c r="P939" s="20"/>
      <c r="Q939" s="20"/>
      <c r="R939" s="21">
        <f t="shared" si="53"/>
        <v>3000</v>
      </c>
      <c r="S939" s="27">
        <v>3000</v>
      </c>
      <c r="T939" s="27"/>
      <c r="U939" s="27"/>
      <c r="V939" s="27"/>
      <c r="W939" s="22">
        <f t="shared" si="54"/>
        <v>1</v>
      </c>
      <c r="X939" s="27">
        <v>1</v>
      </c>
      <c r="Y939" s="26"/>
      <c r="Z939" s="26"/>
      <c r="AA939" s="40">
        <v>44574</v>
      </c>
      <c r="AB939" s="34"/>
      <c r="AC939" s="34" t="s">
        <v>3314</v>
      </c>
      <c r="AD939" s="25" t="s">
        <v>21</v>
      </c>
    </row>
    <row r="940" spans="1:30" ht="31.5" hidden="1" x14ac:dyDescent="0.25">
      <c r="A940" t="s">
        <v>3123</v>
      </c>
      <c r="B940" t="s">
        <v>1092</v>
      </c>
      <c r="C940" s="17">
        <f>+SUBTOTAL(3,$F$8:F940)</f>
        <v>45</v>
      </c>
      <c r="D940" s="24" t="s">
        <v>174</v>
      </c>
      <c r="E940" s="25" t="s">
        <v>189</v>
      </c>
      <c r="F940" s="52" t="s">
        <v>1303</v>
      </c>
      <c r="G940" s="23" t="s">
        <v>1304</v>
      </c>
      <c r="H940" s="19" t="str">
        <f t="shared" si="52"/>
        <v>"6-SON ISHCHI TA’MINOT BO‘LIMI" МЧЖ Савдо ва маиший ххизмат кўрсатиш</v>
      </c>
      <c r="I940" s="23"/>
      <c r="J940" s="25" t="s">
        <v>24</v>
      </c>
      <c r="K940" s="25" t="s">
        <v>155</v>
      </c>
      <c r="L940" s="18"/>
      <c r="M940" s="18"/>
      <c r="N940" s="20"/>
      <c r="O940" s="20"/>
      <c r="P940" s="20"/>
      <c r="Q940" s="20"/>
      <c r="R940" s="21">
        <f t="shared" si="53"/>
        <v>1500</v>
      </c>
      <c r="S940" s="27">
        <v>1500</v>
      </c>
      <c r="T940" s="27"/>
      <c r="U940" s="27"/>
      <c r="V940" s="27"/>
      <c r="W940" s="22">
        <f t="shared" si="54"/>
        <v>3</v>
      </c>
      <c r="X940" s="54">
        <v>3</v>
      </c>
      <c r="Y940" s="26"/>
      <c r="Z940" s="26"/>
      <c r="AA940" s="40">
        <v>44611</v>
      </c>
      <c r="AB940" s="34"/>
      <c r="AC940" s="34" t="s">
        <v>3315</v>
      </c>
      <c r="AD940" s="25" t="s">
        <v>160</v>
      </c>
    </row>
    <row r="941" spans="1:30" ht="31.5" hidden="1" x14ac:dyDescent="0.25">
      <c r="A941" t="s">
        <v>3124</v>
      </c>
      <c r="B941" t="s">
        <v>1092</v>
      </c>
      <c r="C941" s="17">
        <f>+SUBTOTAL(3,$F$8:F941)</f>
        <v>45</v>
      </c>
      <c r="D941" s="24" t="s">
        <v>174</v>
      </c>
      <c r="E941" s="25" t="s">
        <v>189</v>
      </c>
      <c r="F941" s="52" t="s">
        <v>1305</v>
      </c>
      <c r="G941" s="23" t="s">
        <v>519</v>
      </c>
      <c r="H941" s="19" t="str">
        <f t="shared" si="52"/>
        <v xml:space="preserve">RUXSHONA SAFINA PHARM МЧЖ Савдо хизматларини ташкил этиш </v>
      </c>
      <c r="I941" s="23"/>
      <c r="J941" s="25" t="s">
        <v>24</v>
      </c>
      <c r="K941" s="25" t="s">
        <v>155</v>
      </c>
      <c r="L941" s="18"/>
      <c r="M941" s="18"/>
      <c r="N941" s="20"/>
      <c r="O941" s="20"/>
      <c r="P941" s="20"/>
      <c r="Q941" s="20"/>
      <c r="R941" s="21">
        <f t="shared" si="53"/>
        <v>200</v>
      </c>
      <c r="S941" s="27">
        <v>200</v>
      </c>
      <c r="T941" s="27"/>
      <c r="U941" s="27"/>
      <c r="V941" s="27"/>
      <c r="W941" s="22">
        <f t="shared" si="54"/>
        <v>3</v>
      </c>
      <c r="X941" s="27">
        <v>3</v>
      </c>
      <c r="Y941" s="26"/>
      <c r="Z941" s="26"/>
      <c r="AA941" s="40">
        <v>44737</v>
      </c>
      <c r="AB941" s="34"/>
      <c r="AC941" s="34" t="s">
        <v>3316</v>
      </c>
      <c r="AD941" s="25" t="s">
        <v>89</v>
      </c>
    </row>
    <row r="942" spans="1:30" ht="31.5" hidden="1" x14ac:dyDescent="0.25">
      <c r="A942" t="s">
        <v>3125</v>
      </c>
      <c r="B942" t="s">
        <v>1092</v>
      </c>
      <c r="C942" s="17">
        <f>+SUBTOTAL(3,$F$8:F942)</f>
        <v>45</v>
      </c>
      <c r="D942" s="24" t="s">
        <v>174</v>
      </c>
      <c r="E942" s="25" t="s">
        <v>189</v>
      </c>
      <c r="F942" s="52" t="s">
        <v>1306</v>
      </c>
      <c r="G942" s="23" t="s">
        <v>1096</v>
      </c>
      <c r="H942" s="19" t="str">
        <f t="shared" si="52"/>
        <v>MAJID AL FUTTAIM HYPERMARKETS МЧЖ Супер маркет ташкил қилиш</v>
      </c>
      <c r="I942" s="23"/>
      <c r="J942" s="25" t="s">
        <v>24</v>
      </c>
      <c r="K942" s="25" t="s">
        <v>155</v>
      </c>
      <c r="L942" s="18"/>
      <c r="M942" s="18"/>
      <c r="N942" s="20"/>
      <c r="O942" s="20"/>
      <c r="P942" s="20"/>
      <c r="Q942" s="20"/>
      <c r="R942" s="21">
        <f t="shared" si="53"/>
        <v>5500</v>
      </c>
      <c r="S942" s="27">
        <v>5500</v>
      </c>
      <c r="T942" s="27"/>
      <c r="U942" s="27"/>
      <c r="V942" s="27"/>
      <c r="W942" s="22">
        <f t="shared" si="54"/>
        <v>28</v>
      </c>
      <c r="X942" s="27">
        <v>28</v>
      </c>
      <c r="Y942" s="26"/>
      <c r="Z942" s="26"/>
      <c r="AA942" s="40">
        <v>44732</v>
      </c>
      <c r="AB942" s="34"/>
      <c r="AC942" s="34" t="s">
        <v>3317</v>
      </c>
      <c r="AD942" s="25" t="s">
        <v>1227</v>
      </c>
    </row>
    <row r="943" spans="1:30" ht="31.5" hidden="1" x14ac:dyDescent="0.25">
      <c r="A943" t="s">
        <v>3126</v>
      </c>
      <c r="B943" t="s">
        <v>1092</v>
      </c>
      <c r="C943" s="17">
        <f>+SUBTOTAL(3,$F$8:F943)</f>
        <v>45</v>
      </c>
      <c r="D943" s="24" t="s">
        <v>174</v>
      </c>
      <c r="E943" s="25" t="s">
        <v>189</v>
      </c>
      <c r="F943" s="52" t="s">
        <v>1307</v>
      </c>
      <c r="G943" s="23" t="s">
        <v>124</v>
      </c>
      <c r="H943" s="19" t="str">
        <f t="shared" si="52"/>
        <v>AVESTO CAFE МЧЖ Умумий овқатланиш хизматини ташкил этиш</v>
      </c>
      <c r="I943" s="23"/>
      <c r="J943" s="25" t="s">
        <v>24</v>
      </c>
      <c r="K943" s="25" t="s">
        <v>531</v>
      </c>
      <c r="L943" s="18"/>
      <c r="M943" s="18"/>
      <c r="N943" s="20"/>
      <c r="O943" s="20"/>
      <c r="P943" s="20"/>
      <c r="Q943" s="20"/>
      <c r="R943" s="21">
        <f t="shared" si="53"/>
        <v>990</v>
      </c>
      <c r="S943" s="27">
        <v>990</v>
      </c>
      <c r="T943" s="27"/>
      <c r="U943" s="27"/>
      <c r="V943" s="27"/>
      <c r="W943" s="22">
        <f t="shared" si="54"/>
        <v>7</v>
      </c>
      <c r="X943" s="27">
        <v>7</v>
      </c>
      <c r="Y943" s="26"/>
      <c r="Z943" s="26"/>
      <c r="AA943" s="40">
        <v>44737</v>
      </c>
      <c r="AB943" s="34"/>
      <c r="AC943" s="34" t="s">
        <v>3318</v>
      </c>
      <c r="AD943" s="25" t="s">
        <v>90</v>
      </c>
    </row>
    <row r="944" spans="1:30" ht="31.5" hidden="1" x14ac:dyDescent="0.25">
      <c r="A944" t="s">
        <v>3127</v>
      </c>
      <c r="B944" t="s">
        <v>1092</v>
      </c>
      <c r="C944" s="17">
        <f>+SUBTOTAL(3,$F$8:F944)</f>
        <v>45</v>
      </c>
      <c r="D944" s="24" t="s">
        <v>174</v>
      </c>
      <c r="E944" s="25" t="s">
        <v>189</v>
      </c>
      <c r="F944" s="52" t="s">
        <v>1308</v>
      </c>
      <c r="G944" s="23" t="s">
        <v>1309</v>
      </c>
      <c r="H944" s="19" t="str">
        <f t="shared" si="52"/>
        <v>AFROSIYOB CHOYXONASI МЧЖ Яшаш ва овқатланиш хизматларини ташкил этиш</v>
      </c>
      <c r="I944" s="23"/>
      <c r="J944" s="25" t="s">
        <v>24</v>
      </c>
      <c r="K944" s="25" t="s">
        <v>531</v>
      </c>
      <c r="L944" s="18"/>
      <c r="M944" s="18"/>
      <c r="N944" s="20"/>
      <c r="O944" s="20"/>
      <c r="P944" s="20"/>
      <c r="Q944" s="20"/>
      <c r="R944" s="21">
        <f t="shared" si="53"/>
        <v>200</v>
      </c>
      <c r="S944" s="27">
        <v>200</v>
      </c>
      <c r="T944" s="27"/>
      <c r="U944" s="27"/>
      <c r="V944" s="27"/>
      <c r="W944" s="22">
        <f t="shared" si="54"/>
        <v>14</v>
      </c>
      <c r="X944" s="27">
        <v>14</v>
      </c>
      <c r="Y944" s="26"/>
      <c r="Z944" s="26"/>
      <c r="AA944" s="40">
        <v>44737</v>
      </c>
      <c r="AB944" s="34"/>
      <c r="AC944" s="34" t="s">
        <v>3319</v>
      </c>
      <c r="AD944" s="25" t="s">
        <v>92</v>
      </c>
    </row>
    <row r="945" spans="1:30" ht="31.5" hidden="1" x14ac:dyDescent="0.25">
      <c r="A945" t="s">
        <v>3128</v>
      </c>
      <c r="B945" t="s">
        <v>1092</v>
      </c>
      <c r="C945" s="17">
        <f>+SUBTOTAL(3,$F$8:F945)</f>
        <v>45</v>
      </c>
      <c r="D945" s="24" t="s">
        <v>174</v>
      </c>
      <c r="E945" s="25" t="s">
        <v>189</v>
      </c>
      <c r="F945" s="52" t="s">
        <v>1310</v>
      </c>
      <c r="G945" s="23" t="s">
        <v>519</v>
      </c>
      <c r="H945" s="19" t="str">
        <f t="shared" si="52"/>
        <v xml:space="preserve">MUNCHOQ FARM МЧЖ Савдо хизматларини ташкил этиш </v>
      </c>
      <c r="I945" s="23"/>
      <c r="J945" s="25" t="s">
        <v>24</v>
      </c>
      <c r="K945" s="25" t="s">
        <v>155</v>
      </c>
      <c r="L945" s="18"/>
      <c r="M945" s="18"/>
      <c r="N945" s="20"/>
      <c r="O945" s="20"/>
      <c r="P945" s="20"/>
      <c r="Q945" s="20"/>
      <c r="R945" s="21">
        <f t="shared" si="53"/>
        <v>200</v>
      </c>
      <c r="S945" s="27">
        <v>200</v>
      </c>
      <c r="T945" s="27"/>
      <c r="U945" s="27"/>
      <c r="V945" s="27"/>
      <c r="W945" s="22">
        <f t="shared" si="54"/>
        <v>3</v>
      </c>
      <c r="X945" s="27">
        <v>3</v>
      </c>
      <c r="Y945" s="26"/>
      <c r="Z945" s="26"/>
      <c r="AA945" s="40">
        <v>44737</v>
      </c>
      <c r="AB945" s="34"/>
      <c r="AC945" s="34" t="s">
        <v>3320</v>
      </c>
      <c r="AD945" s="25" t="s">
        <v>92</v>
      </c>
    </row>
    <row r="946" spans="1:30" ht="31.5" hidden="1" x14ac:dyDescent="0.25">
      <c r="A946" t="s">
        <v>3129</v>
      </c>
      <c r="B946" t="s">
        <v>1092</v>
      </c>
      <c r="C946" s="17">
        <f>+SUBTOTAL(3,$F$8:F946)</f>
        <v>45</v>
      </c>
      <c r="D946" s="24" t="s">
        <v>174</v>
      </c>
      <c r="E946" s="25" t="s">
        <v>189</v>
      </c>
      <c r="F946" s="52" t="s">
        <v>1311</v>
      </c>
      <c r="G946" s="23" t="s">
        <v>1312</v>
      </c>
      <c r="H946" s="19" t="str">
        <f t="shared" si="52"/>
        <v>BOULVAR 17 МЧЖ Оилавий меҳмонхона фаолиятини ташкил этиш</v>
      </c>
      <c r="I946" s="23"/>
      <c r="J946" s="25" t="s">
        <v>24</v>
      </c>
      <c r="K946" s="25" t="s">
        <v>144</v>
      </c>
      <c r="L946" s="18"/>
      <c r="M946" s="18"/>
      <c r="N946" s="20"/>
      <c r="O946" s="20"/>
      <c r="P946" s="20"/>
      <c r="Q946" s="20"/>
      <c r="R946" s="21">
        <f t="shared" si="53"/>
        <v>800</v>
      </c>
      <c r="S946" s="27">
        <v>800</v>
      </c>
      <c r="T946" s="27"/>
      <c r="U946" s="27"/>
      <c r="V946" s="27"/>
      <c r="W946" s="22">
        <f t="shared" si="54"/>
        <v>1</v>
      </c>
      <c r="X946" s="27">
        <v>1</v>
      </c>
      <c r="Y946" s="26"/>
      <c r="Z946" s="26"/>
      <c r="AA946" s="40">
        <v>44737</v>
      </c>
      <c r="AB946" s="34"/>
      <c r="AC946" s="34" t="s">
        <v>3321</v>
      </c>
      <c r="AD946" s="25" t="s">
        <v>160</v>
      </c>
    </row>
    <row r="947" spans="1:30" ht="47.25" hidden="1" x14ac:dyDescent="0.25">
      <c r="A947" t="s">
        <v>3130</v>
      </c>
      <c r="B947" t="s">
        <v>1092</v>
      </c>
      <c r="C947" s="17">
        <f>+SUBTOTAL(3,$F$8:F947)</f>
        <v>45</v>
      </c>
      <c r="D947" s="24" t="s">
        <v>174</v>
      </c>
      <c r="E947" s="25" t="s">
        <v>189</v>
      </c>
      <c r="F947" s="52" t="s">
        <v>1313</v>
      </c>
      <c r="G947" s="23" t="s">
        <v>1314</v>
      </c>
      <c r="H947" s="19" t="str">
        <f t="shared" si="52"/>
        <v>TOJIYEVLAR USTAXONASI МЧЖ Автомобилларга техник хизмат кўрсатиш хизматини ташкил этиш</v>
      </c>
      <c r="I947" s="23"/>
      <c r="J947" s="25" t="s">
        <v>24</v>
      </c>
      <c r="K947" s="25" t="s">
        <v>525</v>
      </c>
      <c r="L947" s="18"/>
      <c r="M947" s="18"/>
      <c r="N947" s="20"/>
      <c r="O947" s="20"/>
      <c r="P947" s="20"/>
      <c r="Q947" s="20"/>
      <c r="R947" s="21">
        <f t="shared" si="53"/>
        <v>250</v>
      </c>
      <c r="S947" s="27">
        <v>250</v>
      </c>
      <c r="T947" s="27"/>
      <c r="U947" s="27"/>
      <c r="V947" s="27"/>
      <c r="W947" s="22">
        <f t="shared" si="54"/>
        <v>1</v>
      </c>
      <c r="X947" s="27">
        <v>1</v>
      </c>
      <c r="Y947" s="26"/>
      <c r="Z947" s="26"/>
      <c r="AA947" s="40">
        <v>44737</v>
      </c>
      <c r="AB947" s="34"/>
      <c r="AC947" s="34" t="s">
        <v>3322</v>
      </c>
      <c r="AD947" s="25" t="s">
        <v>8</v>
      </c>
    </row>
    <row r="948" spans="1:30" ht="31.5" hidden="1" x14ac:dyDescent="0.25">
      <c r="A948" t="s">
        <v>3131</v>
      </c>
      <c r="B948" t="s">
        <v>1092</v>
      </c>
      <c r="C948" s="17">
        <f>+SUBTOTAL(3,$F$8:F948)</f>
        <v>45</v>
      </c>
      <c r="D948" s="24" t="s">
        <v>174</v>
      </c>
      <c r="E948" s="25" t="s">
        <v>189</v>
      </c>
      <c r="F948" s="52" t="s">
        <v>1315</v>
      </c>
      <c r="G948" s="23" t="s">
        <v>1316</v>
      </c>
      <c r="H948" s="19" t="str">
        <f t="shared" si="52"/>
        <v>REGISTON PLASTIK МЧЖ Полиетелен пакетлар ишлаб чиқаришни ташкил этиш</v>
      </c>
      <c r="I948" s="23"/>
      <c r="J948" s="25" t="s">
        <v>20</v>
      </c>
      <c r="K948" s="25" t="s">
        <v>552</v>
      </c>
      <c r="L948" s="18"/>
      <c r="M948" s="18"/>
      <c r="N948" s="20"/>
      <c r="O948" s="20"/>
      <c r="P948" s="20"/>
      <c r="Q948" s="20"/>
      <c r="R948" s="21">
        <f t="shared" si="53"/>
        <v>400</v>
      </c>
      <c r="S948" s="27">
        <v>400</v>
      </c>
      <c r="T948" s="27"/>
      <c r="U948" s="27"/>
      <c r="V948" s="27"/>
      <c r="W948" s="22">
        <f t="shared" si="54"/>
        <v>17</v>
      </c>
      <c r="X948" s="27">
        <v>17</v>
      </c>
      <c r="Y948" s="26"/>
      <c r="Z948" s="26"/>
      <c r="AA948" s="40">
        <v>44673</v>
      </c>
      <c r="AB948" s="34"/>
      <c r="AC948" s="34" t="s">
        <v>3323</v>
      </c>
      <c r="AD948" s="25" t="s">
        <v>8</v>
      </c>
    </row>
    <row r="949" spans="1:30" ht="31.5" hidden="1" x14ac:dyDescent="0.25">
      <c r="A949" t="s">
        <v>3132</v>
      </c>
      <c r="B949" t="s">
        <v>1092</v>
      </c>
      <c r="C949" s="17">
        <f>+SUBTOTAL(3,$F$8:F949)</f>
        <v>45</v>
      </c>
      <c r="D949" s="24" t="s">
        <v>174</v>
      </c>
      <c r="E949" s="25" t="s">
        <v>189</v>
      </c>
      <c r="F949" s="52" t="s">
        <v>1322</v>
      </c>
      <c r="G949" s="23" t="s">
        <v>519</v>
      </c>
      <c r="H949" s="19" t="str">
        <f t="shared" si="52"/>
        <v xml:space="preserve">UMMIS SAMIRJON МЧЖ Савдо хизматларини ташкил этиш </v>
      </c>
      <c r="I949" s="23"/>
      <c r="J949" s="25" t="s">
        <v>24</v>
      </c>
      <c r="K949" s="25" t="s">
        <v>155</v>
      </c>
      <c r="L949" s="18"/>
      <c r="M949" s="18"/>
      <c r="N949" s="20"/>
      <c r="O949" s="20"/>
      <c r="P949" s="20"/>
      <c r="Q949" s="20"/>
      <c r="R949" s="21">
        <f t="shared" si="53"/>
        <v>400</v>
      </c>
      <c r="S949" s="27">
        <v>400</v>
      </c>
      <c r="T949" s="27"/>
      <c r="U949" s="27"/>
      <c r="V949" s="27"/>
      <c r="W949" s="22">
        <f t="shared" si="54"/>
        <v>9</v>
      </c>
      <c r="X949" s="54">
        <v>9</v>
      </c>
      <c r="Y949" s="26"/>
      <c r="Z949" s="26"/>
      <c r="AA949" s="40">
        <v>44736</v>
      </c>
      <c r="AB949" s="34"/>
      <c r="AC949" s="34" t="s">
        <v>3324</v>
      </c>
      <c r="AD949" s="25" t="s">
        <v>28</v>
      </c>
    </row>
    <row r="950" spans="1:30" ht="31.5" hidden="1" x14ac:dyDescent="0.25">
      <c r="A950" t="s">
        <v>3133</v>
      </c>
      <c r="B950" t="s">
        <v>1092</v>
      </c>
      <c r="C950" s="17">
        <f>+SUBTOTAL(3,$F$8:F950)</f>
        <v>45</v>
      </c>
      <c r="D950" s="24" t="s">
        <v>174</v>
      </c>
      <c r="E950" s="25" t="s">
        <v>189</v>
      </c>
      <c r="F950" s="52" t="s">
        <v>1323</v>
      </c>
      <c r="G950" s="23" t="s">
        <v>154</v>
      </c>
      <c r="H950" s="19" t="str">
        <f t="shared" si="52"/>
        <v>HANIFA 7777 НТМ НТМ ташкил қилиш</v>
      </c>
      <c r="I950" s="23"/>
      <c r="J950" s="25" t="s">
        <v>24</v>
      </c>
      <c r="K950" s="25" t="s">
        <v>529</v>
      </c>
      <c r="L950" s="18"/>
      <c r="M950" s="18"/>
      <c r="N950" s="20"/>
      <c r="O950" s="20"/>
      <c r="P950" s="20"/>
      <c r="Q950" s="20"/>
      <c r="R950" s="21">
        <f t="shared" si="53"/>
        <v>3500</v>
      </c>
      <c r="S950" s="27">
        <v>3500</v>
      </c>
      <c r="T950" s="27"/>
      <c r="U950" s="27"/>
      <c r="V950" s="27"/>
      <c r="W950" s="22">
        <f t="shared" si="54"/>
        <v>1</v>
      </c>
      <c r="X950" s="54">
        <v>1</v>
      </c>
      <c r="Y950" s="26"/>
      <c r="Z950" s="26"/>
      <c r="AA950" s="40">
        <v>44730</v>
      </c>
      <c r="AB950" s="34"/>
      <c r="AC950" s="34" t="s">
        <v>3325</v>
      </c>
      <c r="AD950" s="25" t="s">
        <v>92</v>
      </c>
    </row>
    <row r="951" spans="1:30" ht="31.5" hidden="1" x14ac:dyDescent="0.25">
      <c r="A951" t="s">
        <v>3134</v>
      </c>
      <c r="B951" t="s">
        <v>1092</v>
      </c>
      <c r="C951" s="17">
        <f>+SUBTOTAL(3,$F$8:F951)</f>
        <v>45</v>
      </c>
      <c r="D951" s="24" t="s">
        <v>174</v>
      </c>
      <c r="E951" s="25" t="s">
        <v>189</v>
      </c>
      <c r="F951" s="52" t="s">
        <v>1324</v>
      </c>
      <c r="G951" s="23" t="s">
        <v>124</v>
      </c>
      <c r="H951" s="19" t="str">
        <f t="shared" si="52"/>
        <v>"MUROD BIZNES GLOBAL МЧЖ Умумий овқатланиш хизматини ташкил этиш</v>
      </c>
      <c r="I951" s="23"/>
      <c r="J951" s="25" t="s">
        <v>24</v>
      </c>
      <c r="K951" s="25" t="s">
        <v>531</v>
      </c>
      <c r="L951" s="18"/>
      <c r="M951" s="18"/>
      <c r="N951" s="20"/>
      <c r="O951" s="20"/>
      <c r="P951" s="20"/>
      <c r="Q951" s="20"/>
      <c r="R951" s="21">
        <f t="shared" si="53"/>
        <v>200</v>
      </c>
      <c r="S951" s="27">
        <v>200</v>
      </c>
      <c r="T951" s="27"/>
      <c r="U951" s="27"/>
      <c r="V951" s="27"/>
      <c r="W951" s="22">
        <f t="shared" si="54"/>
        <v>5</v>
      </c>
      <c r="X951" s="27">
        <v>5</v>
      </c>
      <c r="Y951" s="26"/>
      <c r="Z951" s="26"/>
      <c r="AA951" s="40">
        <v>44635</v>
      </c>
      <c r="AB951" s="34"/>
      <c r="AC951" s="34" t="s">
        <v>3326</v>
      </c>
      <c r="AD951" s="25" t="s">
        <v>33</v>
      </c>
    </row>
    <row r="952" spans="1:30" ht="31.5" hidden="1" x14ac:dyDescent="0.25">
      <c r="A952" t="s">
        <v>3135</v>
      </c>
      <c r="B952" t="s">
        <v>1092</v>
      </c>
      <c r="C952" s="17">
        <f>+SUBTOTAL(3,$F$8:F952)</f>
        <v>45</v>
      </c>
      <c r="D952" s="24" t="s">
        <v>174</v>
      </c>
      <c r="E952" s="25" t="s">
        <v>189</v>
      </c>
      <c r="F952" s="52" t="s">
        <v>1325</v>
      </c>
      <c r="G952" s="23" t="s">
        <v>519</v>
      </c>
      <c r="H952" s="19" t="str">
        <f t="shared" si="52"/>
        <v xml:space="preserve">BUSINESS PHONE МЧЖ Савдо хизматларини ташкил этиш </v>
      </c>
      <c r="I952" s="23"/>
      <c r="J952" s="25" t="s">
        <v>24</v>
      </c>
      <c r="K952" s="25" t="s">
        <v>155</v>
      </c>
      <c r="L952" s="18"/>
      <c r="M952" s="18"/>
      <c r="N952" s="20"/>
      <c r="O952" s="20"/>
      <c r="P952" s="20"/>
      <c r="Q952" s="20"/>
      <c r="R952" s="21">
        <f t="shared" si="53"/>
        <v>150</v>
      </c>
      <c r="S952" s="27">
        <v>150</v>
      </c>
      <c r="T952" s="27"/>
      <c r="U952" s="27"/>
      <c r="V952" s="27"/>
      <c r="W952" s="22">
        <f t="shared" si="54"/>
        <v>3</v>
      </c>
      <c r="X952" s="27">
        <v>3</v>
      </c>
      <c r="Y952" s="26"/>
      <c r="Z952" s="26"/>
      <c r="AA952" s="40">
        <v>44736</v>
      </c>
      <c r="AB952" s="34"/>
      <c r="AC952" s="34" t="s">
        <v>3327</v>
      </c>
      <c r="AD952" s="25" t="s">
        <v>92</v>
      </c>
    </row>
    <row r="953" spans="1:30" ht="31.5" hidden="1" x14ac:dyDescent="0.25">
      <c r="A953" t="s">
        <v>3136</v>
      </c>
      <c r="B953" t="s">
        <v>1092</v>
      </c>
      <c r="C953" s="17">
        <f>+SUBTOTAL(3,$F$8:F953)</f>
        <v>45</v>
      </c>
      <c r="D953" s="24" t="s">
        <v>174</v>
      </c>
      <c r="E953" s="25" t="s">
        <v>189</v>
      </c>
      <c r="F953" s="52" t="s">
        <v>1326</v>
      </c>
      <c r="G953" s="23" t="s">
        <v>519</v>
      </c>
      <c r="H953" s="19" t="str">
        <f t="shared" si="52"/>
        <v xml:space="preserve">MELIKOV OBODIY OK Савдо хизматларини ташкил этиш </v>
      </c>
      <c r="I953" s="23"/>
      <c r="J953" s="25" t="s">
        <v>24</v>
      </c>
      <c r="K953" s="25" t="s">
        <v>155</v>
      </c>
      <c r="L953" s="18"/>
      <c r="M953" s="18"/>
      <c r="N953" s="20"/>
      <c r="O953" s="20"/>
      <c r="P953" s="20"/>
      <c r="Q953" s="20"/>
      <c r="R953" s="21">
        <f t="shared" si="53"/>
        <v>330</v>
      </c>
      <c r="S953" s="27">
        <v>330</v>
      </c>
      <c r="T953" s="27"/>
      <c r="U953" s="27"/>
      <c r="V953" s="27"/>
      <c r="W953" s="22">
        <f t="shared" si="54"/>
        <v>3</v>
      </c>
      <c r="X953" s="27">
        <v>3</v>
      </c>
      <c r="Y953" s="26"/>
      <c r="Z953" s="26"/>
      <c r="AA953" s="40">
        <v>44636</v>
      </c>
      <c r="AB953" s="34"/>
      <c r="AC953" s="34" t="s">
        <v>3328</v>
      </c>
      <c r="AD953" s="25" t="s">
        <v>92</v>
      </c>
    </row>
    <row r="954" spans="1:30" ht="31.5" hidden="1" x14ac:dyDescent="0.25">
      <c r="A954" t="s">
        <v>3137</v>
      </c>
      <c r="B954" t="s">
        <v>1092</v>
      </c>
      <c r="C954" s="17">
        <f>+SUBTOTAL(3,$F$8:F954)</f>
        <v>45</v>
      </c>
      <c r="D954" s="24" t="s">
        <v>174</v>
      </c>
      <c r="E954" s="25" t="s">
        <v>189</v>
      </c>
      <c r="F954" s="52" t="s">
        <v>1327</v>
      </c>
      <c r="G954" s="23" t="s">
        <v>1328</v>
      </c>
      <c r="H954" s="19" t="str">
        <f t="shared" si="52"/>
        <v>RAYDENT МЧЖ Ижтимоий хизматлар</v>
      </c>
      <c r="I954" s="23"/>
      <c r="J954" s="25" t="s">
        <v>24</v>
      </c>
      <c r="K954" s="25" t="s">
        <v>539</v>
      </c>
      <c r="L954" s="18"/>
      <c r="M954" s="18"/>
      <c r="N954" s="20"/>
      <c r="O954" s="20"/>
      <c r="P954" s="20"/>
      <c r="Q954" s="20"/>
      <c r="R954" s="21">
        <f t="shared" si="53"/>
        <v>200</v>
      </c>
      <c r="S954" s="27">
        <v>200</v>
      </c>
      <c r="T954" s="27"/>
      <c r="U954" s="27"/>
      <c r="V954" s="27"/>
      <c r="W954" s="22">
        <f t="shared" si="54"/>
        <v>1</v>
      </c>
      <c r="X954" s="27">
        <v>1</v>
      </c>
      <c r="Y954" s="26"/>
      <c r="Z954" s="26"/>
      <c r="AA954" s="40">
        <v>44736</v>
      </c>
      <c r="AB954" s="34"/>
      <c r="AC954" s="34" t="s">
        <v>3329</v>
      </c>
      <c r="AD954" s="25" t="s">
        <v>160</v>
      </c>
    </row>
    <row r="955" spans="1:30" ht="31.5" hidden="1" x14ac:dyDescent="0.25">
      <c r="A955" t="s">
        <v>3138</v>
      </c>
      <c r="B955" t="s">
        <v>1092</v>
      </c>
      <c r="C955" s="17">
        <f>+SUBTOTAL(3,$F$8:F955)</f>
        <v>45</v>
      </c>
      <c r="D955" s="24" t="s">
        <v>174</v>
      </c>
      <c r="E955" s="25" t="s">
        <v>189</v>
      </c>
      <c r="F955" s="52" t="s">
        <v>1329</v>
      </c>
      <c r="G955" s="23" t="s">
        <v>519</v>
      </c>
      <c r="H955" s="19" t="str">
        <f t="shared" si="52"/>
        <v xml:space="preserve">SS-IYMONA PHARM МЧЖ Савдо хизматларини ташкил этиш </v>
      </c>
      <c r="I955" s="23"/>
      <c r="J955" s="25" t="s">
        <v>24</v>
      </c>
      <c r="K955" s="25" t="s">
        <v>155</v>
      </c>
      <c r="L955" s="18"/>
      <c r="M955" s="18"/>
      <c r="N955" s="20"/>
      <c r="O955" s="20"/>
      <c r="P955" s="20"/>
      <c r="Q955" s="20"/>
      <c r="R955" s="21">
        <f t="shared" si="53"/>
        <v>120</v>
      </c>
      <c r="S955" s="27">
        <v>120</v>
      </c>
      <c r="T955" s="27"/>
      <c r="U955" s="27"/>
      <c r="V955" s="27"/>
      <c r="W955" s="22">
        <f t="shared" si="54"/>
        <v>4</v>
      </c>
      <c r="X955" s="27">
        <v>4</v>
      </c>
      <c r="Y955" s="26"/>
      <c r="Z955" s="26"/>
      <c r="AA955" s="40">
        <v>44736</v>
      </c>
      <c r="AB955" s="34"/>
      <c r="AC955" s="34" t="s">
        <v>3330</v>
      </c>
      <c r="AD955" s="25" t="s">
        <v>6</v>
      </c>
    </row>
    <row r="956" spans="1:30" ht="47.25" hidden="1" x14ac:dyDescent="0.25">
      <c r="A956" t="s">
        <v>3139</v>
      </c>
      <c r="B956" t="s">
        <v>1092</v>
      </c>
      <c r="C956" s="17">
        <f>+SUBTOTAL(3,$F$8:F956)</f>
        <v>45</v>
      </c>
      <c r="D956" s="24" t="s">
        <v>174</v>
      </c>
      <c r="E956" s="25" t="s">
        <v>189</v>
      </c>
      <c r="F956" s="52" t="s">
        <v>1331</v>
      </c>
      <c r="G956" s="23" t="s">
        <v>1318</v>
      </c>
      <c r="H956" s="19" t="str">
        <f t="shared" si="52"/>
        <v>TRADE MARKET YUKSALISH МЧЖ Озиқ ва ноозиқ маҳсулотлар чакана савдосини ташкил қилиш</v>
      </c>
      <c r="I956" s="23"/>
      <c r="J956" s="25" t="s">
        <v>24</v>
      </c>
      <c r="K956" s="25" t="s">
        <v>155</v>
      </c>
      <c r="L956" s="18"/>
      <c r="M956" s="18"/>
      <c r="N956" s="20"/>
      <c r="O956" s="20"/>
      <c r="P956" s="20"/>
      <c r="Q956" s="20"/>
      <c r="R956" s="21">
        <f t="shared" si="53"/>
        <v>783.02499999999998</v>
      </c>
      <c r="S956" s="27">
        <v>500</v>
      </c>
      <c r="T956" s="27"/>
      <c r="U956" s="27">
        <v>25</v>
      </c>
      <c r="V956" s="27"/>
      <c r="W956" s="22">
        <f t="shared" si="54"/>
        <v>6</v>
      </c>
      <c r="X956" s="27">
        <v>6</v>
      </c>
      <c r="Y956" s="26"/>
      <c r="Z956" s="26"/>
      <c r="AA956" s="40">
        <v>44736</v>
      </c>
      <c r="AB956" s="34"/>
      <c r="AC956" s="34" t="s">
        <v>3331</v>
      </c>
      <c r="AD956" s="25" t="s">
        <v>31</v>
      </c>
    </row>
    <row r="957" spans="1:30" ht="31.5" hidden="1" x14ac:dyDescent="0.25">
      <c r="A957" t="s">
        <v>3140</v>
      </c>
      <c r="B957" t="s">
        <v>1092</v>
      </c>
      <c r="C957" s="17">
        <f>+SUBTOTAL(3,$F$8:F957)</f>
        <v>45</v>
      </c>
      <c r="D957" s="24" t="s">
        <v>174</v>
      </c>
      <c r="E957" s="25" t="s">
        <v>189</v>
      </c>
      <c r="F957" s="52" t="s">
        <v>1332</v>
      </c>
      <c r="G957" s="23" t="s">
        <v>1333</v>
      </c>
      <c r="H957" s="19" t="str">
        <f t="shared" si="52"/>
        <v>GULYAMOV MEDICAL МЧЖ Хусусий тиббий хизмат</v>
      </c>
      <c r="I957" s="23"/>
      <c r="J957" s="25" t="s">
        <v>24</v>
      </c>
      <c r="K957" s="25" t="s">
        <v>529</v>
      </c>
      <c r="L957" s="18"/>
      <c r="M957" s="18"/>
      <c r="N957" s="20"/>
      <c r="O957" s="20"/>
      <c r="P957" s="20"/>
      <c r="Q957" s="20"/>
      <c r="R957" s="21">
        <f t="shared" si="53"/>
        <v>400</v>
      </c>
      <c r="S957" s="27">
        <v>400</v>
      </c>
      <c r="T957" s="27"/>
      <c r="U957" s="27"/>
      <c r="V957" s="27"/>
      <c r="W957" s="22">
        <f t="shared" si="54"/>
        <v>3</v>
      </c>
      <c r="X957" s="27">
        <v>3</v>
      </c>
      <c r="Y957" s="26"/>
      <c r="Z957" s="26"/>
      <c r="AA957" s="40">
        <v>44651</v>
      </c>
      <c r="AB957" s="34"/>
      <c r="AC957" s="34" t="s">
        <v>3332</v>
      </c>
      <c r="AD957" s="25" t="s">
        <v>9</v>
      </c>
    </row>
    <row r="958" spans="1:30" ht="47.25" hidden="1" x14ac:dyDescent="0.25">
      <c r="A958" t="s">
        <v>3141</v>
      </c>
      <c r="B958" t="s">
        <v>1092</v>
      </c>
      <c r="C958" s="17">
        <f>+SUBTOTAL(3,$F$8:F958)</f>
        <v>45</v>
      </c>
      <c r="D958" s="24" t="s">
        <v>174</v>
      </c>
      <c r="E958" s="25" t="s">
        <v>189</v>
      </c>
      <c r="F958" s="52" t="s">
        <v>1334</v>
      </c>
      <c r="G958" s="23" t="s">
        <v>1335</v>
      </c>
      <c r="H958" s="19" t="str">
        <f t="shared" si="52"/>
        <v>SAMARQAND EUROASIA TEXTILE МЧЖ Текстиль маъсулотларини ишлаб чиқаришни кенгайтириш</v>
      </c>
      <c r="I958" s="23"/>
      <c r="J958" s="25" t="s">
        <v>20</v>
      </c>
      <c r="K958" s="25" t="s">
        <v>40</v>
      </c>
      <c r="L958" s="18"/>
      <c r="M958" s="18"/>
      <c r="N958" s="20"/>
      <c r="O958" s="20"/>
      <c r="P958" s="20"/>
      <c r="Q958" s="20"/>
      <c r="R958" s="21">
        <f t="shared" si="53"/>
        <v>627.6</v>
      </c>
      <c r="S958" s="27">
        <v>627.6</v>
      </c>
      <c r="T958" s="27"/>
      <c r="U958" s="27"/>
      <c r="V958" s="27"/>
      <c r="W958" s="22">
        <f t="shared" si="54"/>
        <v>12</v>
      </c>
      <c r="X958" s="27">
        <v>12</v>
      </c>
      <c r="Y958" s="26"/>
      <c r="Z958" s="26"/>
      <c r="AA958" s="40">
        <v>44637</v>
      </c>
      <c r="AB958" s="34"/>
      <c r="AC958" s="34" t="s">
        <v>3333</v>
      </c>
      <c r="AD958" s="25" t="s">
        <v>9</v>
      </c>
    </row>
    <row r="959" spans="1:30" ht="31.5" hidden="1" x14ac:dyDescent="0.25">
      <c r="A959" t="s">
        <v>3142</v>
      </c>
      <c r="B959" t="s">
        <v>1092</v>
      </c>
      <c r="C959" s="17">
        <f>+SUBTOTAL(3,$F$8:F959)</f>
        <v>45</v>
      </c>
      <c r="D959" s="24" t="s">
        <v>174</v>
      </c>
      <c r="E959" s="25" t="s">
        <v>189</v>
      </c>
      <c r="F959" s="52" t="s">
        <v>1336</v>
      </c>
      <c r="G959" s="23" t="s">
        <v>519</v>
      </c>
      <c r="H959" s="19" t="str">
        <f t="shared" si="52"/>
        <v xml:space="preserve">SHABNAM LUX HOUSE МЧЖ Савдо хизматларини ташкил этиш </v>
      </c>
      <c r="I959" s="23"/>
      <c r="J959" s="25" t="s">
        <v>24</v>
      </c>
      <c r="K959" s="25" t="s">
        <v>155</v>
      </c>
      <c r="L959" s="18"/>
      <c r="M959" s="18"/>
      <c r="N959" s="20"/>
      <c r="O959" s="20"/>
      <c r="P959" s="20"/>
      <c r="Q959" s="20"/>
      <c r="R959" s="21">
        <f t="shared" si="53"/>
        <v>700</v>
      </c>
      <c r="S959" s="27">
        <v>700</v>
      </c>
      <c r="T959" s="27"/>
      <c r="U959" s="27"/>
      <c r="V959" s="27"/>
      <c r="W959" s="22">
        <f t="shared" si="54"/>
        <v>6</v>
      </c>
      <c r="X959" s="27">
        <v>6</v>
      </c>
      <c r="Y959" s="26"/>
      <c r="Z959" s="26"/>
      <c r="AA959" s="40">
        <v>44736</v>
      </c>
      <c r="AB959" s="34"/>
      <c r="AC959" s="34" t="s">
        <v>3334</v>
      </c>
      <c r="AD959" s="25" t="s">
        <v>91</v>
      </c>
    </row>
    <row r="960" spans="1:30" ht="31.5" hidden="1" x14ac:dyDescent="0.25">
      <c r="A960" t="s">
        <v>3143</v>
      </c>
      <c r="B960" t="s">
        <v>1092</v>
      </c>
      <c r="C960" s="17">
        <f>+SUBTOTAL(3,$F$8:F960)</f>
        <v>45</v>
      </c>
      <c r="D960" s="24" t="s">
        <v>174</v>
      </c>
      <c r="E960" s="25" t="s">
        <v>189</v>
      </c>
      <c r="F960" s="52" t="s">
        <v>1338</v>
      </c>
      <c r="G960" s="23" t="s">
        <v>1188</v>
      </c>
      <c r="H960" s="19" t="str">
        <f t="shared" si="52"/>
        <v>MIRMASSAGE CLINIC МЧЖ Хизмат кўрсатиш фаолиятини ташкил этиш</v>
      </c>
      <c r="I960" s="23"/>
      <c r="J960" s="25" t="s">
        <v>24</v>
      </c>
      <c r="K960" s="25" t="s">
        <v>111</v>
      </c>
      <c r="L960" s="18"/>
      <c r="M960" s="18"/>
      <c r="N960" s="20"/>
      <c r="O960" s="20"/>
      <c r="P960" s="20"/>
      <c r="Q960" s="20"/>
      <c r="R960" s="21">
        <f t="shared" si="53"/>
        <v>250</v>
      </c>
      <c r="S960" s="27">
        <v>250</v>
      </c>
      <c r="T960" s="27"/>
      <c r="U960" s="27"/>
      <c r="V960" s="27"/>
      <c r="W960" s="22">
        <f t="shared" si="54"/>
        <v>4</v>
      </c>
      <c r="X960" s="27">
        <v>4</v>
      </c>
      <c r="Y960" s="26"/>
      <c r="Z960" s="26"/>
      <c r="AA960" s="40">
        <v>44736</v>
      </c>
      <c r="AB960" s="34"/>
      <c r="AC960" s="34" t="s">
        <v>3335</v>
      </c>
      <c r="AD960" s="25" t="s">
        <v>6</v>
      </c>
    </row>
    <row r="961" spans="1:31" ht="31.5" hidden="1" x14ac:dyDescent="0.25">
      <c r="A961" t="s">
        <v>3144</v>
      </c>
      <c r="B961" t="s">
        <v>1092</v>
      </c>
      <c r="C961" s="17">
        <f>+SUBTOTAL(3,$F$8:F961)</f>
        <v>45</v>
      </c>
      <c r="D961" s="24" t="s">
        <v>174</v>
      </c>
      <c r="E961" s="25" t="s">
        <v>189</v>
      </c>
      <c r="F961" s="52" t="s">
        <v>1339</v>
      </c>
      <c r="G961" s="23" t="s">
        <v>124</v>
      </c>
      <c r="H961" s="19" t="str">
        <f t="shared" si="52"/>
        <v>SITORA DONIYOR SIFAT OK Умумий овқатланиш хизматини ташкил этиш</v>
      </c>
      <c r="I961" s="23"/>
      <c r="J961" s="25" t="s">
        <v>24</v>
      </c>
      <c r="K961" s="25" t="s">
        <v>531</v>
      </c>
      <c r="L961" s="18"/>
      <c r="M961" s="18"/>
      <c r="N961" s="20"/>
      <c r="O961" s="20"/>
      <c r="P961" s="20"/>
      <c r="Q961" s="20"/>
      <c r="R961" s="21">
        <f t="shared" si="53"/>
        <v>1000</v>
      </c>
      <c r="S961" s="27">
        <v>1000</v>
      </c>
      <c r="T961" s="27"/>
      <c r="U961" s="27"/>
      <c r="V961" s="27"/>
      <c r="W961" s="22">
        <f t="shared" si="54"/>
        <v>4</v>
      </c>
      <c r="X961" s="27">
        <v>4</v>
      </c>
      <c r="Y961" s="26"/>
      <c r="Z961" s="26"/>
      <c r="AA961" s="40">
        <v>44736</v>
      </c>
      <c r="AB961" s="34"/>
      <c r="AC961" s="34" t="s">
        <v>3336</v>
      </c>
      <c r="AD961" s="25" t="s">
        <v>91</v>
      </c>
    </row>
    <row r="962" spans="1:31" ht="31.5" hidden="1" x14ac:dyDescent="0.25">
      <c r="A962" t="s">
        <v>3145</v>
      </c>
      <c r="B962" t="s">
        <v>1092</v>
      </c>
      <c r="C962" s="17">
        <f>+SUBTOTAL(3,$F$8:F962)</f>
        <v>45</v>
      </c>
      <c r="D962" s="24" t="s">
        <v>174</v>
      </c>
      <c r="E962" s="25" t="s">
        <v>189</v>
      </c>
      <c r="F962" s="52" t="s">
        <v>1340</v>
      </c>
      <c r="G962" s="23" t="s">
        <v>1188</v>
      </c>
      <c r="H962" s="19" t="str">
        <f t="shared" si="52"/>
        <v>SAM EVERYDAY МЧЖ Хизмат кўрсатиш фаолиятини ташкил этиш</v>
      </c>
      <c r="I962" s="23"/>
      <c r="J962" s="25" t="s">
        <v>24</v>
      </c>
      <c r="K962" s="25" t="s">
        <v>111</v>
      </c>
      <c r="L962" s="18"/>
      <c r="M962" s="18"/>
      <c r="N962" s="20"/>
      <c r="O962" s="20"/>
      <c r="P962" s="20"/>
      <c r="Q962" s="20"/>
      <c r="R962" s="21">
        <f t="shared" si="53"/>
        <v>300</v>
      </c>
      <c r="S962" s="27">
        <v>300</v>
      </c>
      <c r="T962" s="27"/>
      <c r="U962" s="27"/>
      <c r="V962" s="27"/>
      <c r="W962" s="22">
        <f t="shared" si="54"/>
        <v>3</v>
      </c>
      <c r="X962" s="27">
        <v>3</v>
      </c>
      <c r="Y962" s="26"/>
      <c r="Z962" s="26"/>
      <c r="AA962" s="40">
        <v>44736</v>
      </c>
      <c r="AB962" s="34"/>
      <c r="AC962" s="34" t="s">
        <v>3337</v>
      </c>
      <c r="AD962" s="25" t="s">
        <v>8</v>
      </c>
    </row>
    <row r="963" spans="1:31" ht="31.5" hidden="1" x14ac:dyDescent="0.25">
      <c r="A963" t="s">
        <v>3146</v>
      </c>
      <c r="B963" t="s">
        <v>1092</v>
      </c>
      <c r="C963" s="17">
        <f>+SUBTOTAL(3,$F$8:F963)</f>
        <v>45</v>
      </c>
      <c r="D963" s="24" t="s">
        <v>174</v>
      </c>
      <c r="E963" s="25" t="s">
        <v>189</v>
      </c>
      <c r="F963" s="52" t="s">
        <v>1341</v>
      </c>
      <c r="G963" s="23" t="s">
        <v>124</v>
      </c>
      <c r="H963" s="19" t="str">
        <f t="shared" si="52"/>
        <v>BEGMAXMATOVICH OK Умумий овқатланиш хизматини ташкил этиш</v>
      </c>
      <c r="I963" s="23"/>
      <c r="J963" s="25" t="s">
        <v>24</v>
      </c>
      <c r="K963" s="25" t="s">
        <v>531</v>
      </c>
      <c r="L963" s="18"/>
      <c r="M963" s="18"/>
      <c r="N963" s="20"/>
      <c r="O963" s="20"/>
      <c r="P963" s="20"/>
      <c r="Q963" s="20"/>
      <c r="R963" s="21">
        <f t="shared" si="53"/>
        <v>170</v>
      </c>
      <c r="S963" s="27">
        <v>170</v>
      </c>
      <c r="T963" s="27"/>
      <c r="U963" s="27"/>
      <c r="V963" s="27"/>
      <c r="W963" s="22">
        <f t="shared" si="54"/>
        <v>3</v>
      </c>
      <c r="X963" s="27">
        <v>3</v>
      </c>
      <c r="Y963" s="26"/>
      <c r="Z963" s="26"/>
      <c r="AA963" s="40">
        <v>44736</v>
      </c>
      <c r="AB963" s="34"/>
      <c r="AC963" s="34" t="s">
        <v>3338</v>
      </c>
      <c r="AD963" s="25" t="s">
        <v>8</v>
      </c>
    </row>
    <row r="964" spans="1:31" ht="31.5" hidden="1" x14ac:dyDescent="0.25">
      <c r="A964" t="s">
        <v>3147</v>
      </c>
      <c r="B964" t="s">
        <v>1092</v>
      </c>
      <c r="C964" s="17">
        <f>+SUBTOTAL(3,$F$8:F964)</f>
        <v>45</v>
      </c>
      <c r="D964" s="24" t="s">
        <v>174</v>
      </c>
      <c r="E964" s="25" t="s">
        <v>189</v>
      </c>
      <c r="F964" s="52" t="s">
        <v>1346</v>
      </c>
      <c r="G964" s="23" t="s">
        <v>1347</v>
      </c>
      <c r="H964" s="19" t="str">
        <f t="shared" si="52"/>
        <v>JASUR ХСК Ёғ маҳсулотлари ишлаб чиқаришни ташкил этиш</v>
      </c>
      <c r="I964" s="23"/>
      <c r="J964" s="25" t="s">
        <v>20</v>
      </c>
      <c r="K964" s="25" t="s">
        <v>537</v>
      </c>
      <c r="L964" s="18"/>
      <c r="M964" s="18"/>
      <c r="N964" s="20"/>
      <c r="O964" s="20"/>
      <c r="P964" s="20"/>
      <c r="Q964" s="20"/>
      <c r="R964" s="21">
        <f t="shared" si="53"/>
        <v>10000</v>
      </c>
      <c r="S964" s="27">
        <v>10000</v>
      </c>
      <c r="T964" s="27"/>
      <c r="U964" s="27"/>
      <c r="V964" s="27"/>
      <c r="W964" s="22">
        <f t="shared" si="54"/>
        <v>9</v>
      </c>
      <c r="X964" s="54">
        <v>9</v>
      </c>
      <c r="Y964" s="26"/>
      <c r="Z964" s="26"/>
      <c r="AA964" s="40">
        <v>44734</v>
      </c>
      <c r="AB964" s="34"/>
      <c r="AC964" s="34" t="s">
        <v>3339</v>
      </c>
      <c r="AD964" s="25" t="s">
        <v>26</v>
      </c>
    </row>
    <row r="965" spans="1:31" ht="31.5" hidden="1" x14ac:dyDescent="0.25">
      <c r="A965" t="s">
        <v>3148</v>
      </c>
      <c r="B965" t="s">
        <v>1092</v>
      </c>
      <c r="C965" s="17">
        <f>+SUBTOTAL(3,$F$8:F965)</f>
        <v>45</v>
      </c>
      <c r="D965" s="24" t="s">
        <v>174</v>
      </c>
      <c r="E965" s="25" t="s">
        <v>189</v>
      </c>
      <c r="F965" s="52" t="s">
        <v>1348</v>
      </c>
      <c r="G965" s="23" t="s">
        <v>1349</v>
      </c>
      <c r="H965" s="19" t="str">
        <f t="shared" si="52"/>
        <v>SEVEN-STAR-BAKER МЧЖ Нон ва нон маҳсулотлари ишлаб чиқаришни кенгайтириш</v>
      </c>
      <c r="I965" s="23"/>
      <c r="J965" s="25" t="s">
        <v>20</v>
      </c>
      <c r="K965" s="25" t="s">
        <v>526</v>
      </c>
      <c r="L965" s="18"/>
      <c r="M965" s="18"/>
      <c r="N965" s="20"/>
      <c r="O965" s="20"/>
      <c r="P965" s="20"/>
      <c r="Q965" s="20"/>
      <c r="R965" s="21">
        <f t="shared" si="53"/>
        <v>500</v>
      </c>
      <c r="S965" s="27">
        <v>500</v>
      </c>
      <c r="T965" s="27"/>
      <c r="U965" s="27"/>
      <c r="V965" s="27"/>
      <c r="W965" s="22">
        <f t="shared" si="54"/>
        <v>1</v>
      </c>
      <c r="X965" s="27">
        <v>1</v>
      </c>
      <c r="Y965" s="26"/>
      <c r="Z965" s="26"/>
      <c r="AA965" s="40">
        <v>44732</v>
      </c>
      <c r="AB965" s="34"/>
      <c r="AC965" s="34" t="s">
        <v>3340</v>
      </c>
      <c r="AD965" s="25" t="s">
        <v>160</v>
      </c>
    </row>
    <row r="966" spans="1:31" ht="31.5" hidden="1" x14ac:dyDescent="0.25">
      <c r="A966" t="s">
        <v>3149</v>
      </c>
      <c r="B966" t="s">
        <v>1092</v>
      </c>
      <c r="C966" s="17">
        <f>+SUBTOTAL(3,$F$8:F966)</f>
        <v>45</v>
      </c>
      <c r="D966" s="24" t="s">
        <v>174</v>
      </c>
      <c r="E966" s="25" t="s">
        <v>189</v>
      </c>
      <c r="F966" s="52" t="s">
        <v>1350</v>
      </c>
      <c r="G966" s="23" t="s">
        <v>1351</v>
      </c>
      <c r="H966" s="19" t="str">
        <f t="shared" si="52"/>
        <v>SAMARKAND TEXTILE ASIA GROUP МЧЖ Пенопласт маҳсулотларини ишлаб чиқариш</v>
      </c>
      <c r="I966" s="23"/>
      <c r="J966" s="25" t="s">
        <v>20</v>
      </c>
      <c r="K966" s="25" t="s">
        <v>552</v>
      </c>
      <c r="L966" s="18"/>
      <c r="M966" s="18"/>
      <c r="N966" s="20"/>
      <c r="O966" s="20"/>
      <c r="P966" s="20"/>
      <c r="Q966" s="20"/>
      <c r="R966" s="21">
        <f t="shared" si="53"/>
        <v>2000</v>
      </c>
      <c r="S966" s="27">
        <v>2000</v>
      </c>
      <c r="T966" s="27"/>
      <c r="U966" s="27"/>
      <c r="V966" s="27"/>
      <c r="W966" s="22">
        <f t="shared" si="54"/>
        <v>6</v>
      </c>
      <c r="X966" s="54">
        <v>6</v>
      </c>
      <c r="Y966" s="26"/>
      <c r="Z966" s="26"/>
      <c r="AA966" s="40">
        <v>44698</v>
      </c>
      <c r="AB966" s="34"/>
      <c r="AC966" s="34" t="s">
        <v>3341</v>
      </c>
      <c r="AD966" s="25" t="s">
        <v>21</v>
      </c>
    </row>
    <row r="967" spans="1:31" ht="31.5" hidden="1" x14ac:dyDescent="0.25">
      <c r="A967" t="s">
        <v>3150</v>
      </c>
      <c r="B967" t="s">
        <v>1092</v>
      </c>
      <c r="C967" s="17">
        <f>+SUBTOTAL(3,$F$8:F967)</f>
        <v>45</v>
      </c>
      <c r="D967" s="24" t="s">
        <v>174</v>
      </c>
      <c r="E967" s="25" t="s">
        <v>189</v>
      </c>
      <c r="F967" s="52" t="s">
        <v>1352</v>
      </c>
      <c r="G967" s="23" t="s">
        <v>1353</v>
      </c>
      <c r="H967" s="19" t="str">
        <f t="shared" si="52"/>
        <v>FAN BULOG'I NASHRIYOTI МЧЖ Нашриёт хизматлари</v>
      </c>
      <c r="I967" s="23"/>
      <c r="J967" s="25" t="s">
        <v>24</v>
      </c>
      <c r="K967" s="25" t="s">
        <v>539</v>
      </c>
      <c r="L967" s="18"/>
      <c r="M967" s="18"/>
      <c r="N967" s="20"/>
      <c r="O967" s="20"/>
      <c r="P967" s="20"/>
      <c r="Q967" s="20"/>
      <c r="R967" s="21">
        <f t="shared" si="53"/>
        <v>250</v>
      </c>
      <c r="S967" s="27">
        <v>250</v>
      </c>
      <c r="T967" s="27"/>
      <c r="U967" s="27"/>
      <c r="V967" s="27"/>
      <c r="W967" s="22">
        <f t="shared" si="54"/>
        <v>6</v>
      </c>
      <c r="X967" s="27">
        <v>6</v>
      </c>
      <c r="Y967" s="26"/>
      <c r="Z967" s="26"/>
      <c r="AA967" s="40">
        <v>44697</v>
      </c>
      <c r="AB967" s="34"/>
      <c r="AC967" s="34" t="s">
        <v>3342</v>
      </c>
      <c r="AD967" s="25" t="s">
        <v>7</v>
      </c>
    </row>
    <row r="968" spans="1:31" ht="31.5" hidden="1" x14ac:dyDescent="0.25">
      <c r="A968" t="s">
        <v>3151</v>
      </c>
      <c r="B968" t="s">
        <v>1092</v>
      </c>
      <c r="C968" s="17">
        <f>+SUBTOTAL(3,$F$8:F968)</f>
        <v>45</v>
      </c>
      <c r="D968" s="24" t="s">
        <v>174</v>
      </c>
      <c r="E968" s="25" t="s">
        <v>189</v>
      </c>
      <c r="F968" s="52" t="s">
        <v>1354</v>
      </c>
      <c r="G968" s="23" t="s">
        <v>122</v>
      </c>
      <c r="H968" s="19" t="str">
        <f t="shared" ref="H968:H1031" si="55">+CONCATENATE(F968," ",G968)</f>
        <v>AZIZBEK LAZIZBEK INVEST STROY МЧЖ Бетон маҳсулотлари ишлаб чиқариш</v>
      </c>
      <c r="I968" s="23"/>
      <c r="J968" s="25" t="s">
        <v>20</v>
      </c>
      <c r="K968" s="25" t="s">
        <v>527</v>
      </c>
      <c r="L968" s="18"/>
      <c r="M968" s="18"/>
      <c r="N968" s="20"/>
      <c r="O968" s="20"/>
      <c r="P968" s="20"/>
      <c r="Q968" s="20"/>
      <c r="R968" s="21">
        <f t="shared" si="53"/>
        <v>2500</v>
      </c>
      <c r="S968" s="27">
        <v>2500</v>
      </c>
      <c r="T968" s="27"/>
      <c r="U968" s="27"/>
      <c r="V968" s="27"/>
      <c r="W968" s="22">
        <f t="shared" si="54"/>
        <v>5</v>
      </c>
      <c r="X968" s="27">
        <v>5</v>
      </c>
      <c r="Y968" s="26"/>
      <c r="Z968" s="26"/>
      <c r="AA968" s="40">
        <v>44701</v>
      </c>
      <c r="AB968" s="34"/>
      <c r="AC968" s="34" t="s">
        <v>3343</v>
      </c>
      <c r="AD968" s="25" t="s">
        <v>6</v>
      </c>
    </row>
    <row r="969" spans="1:31" ht="31.5" hidden="1" x14ac:dyDescent="0.25">
      <c r="A969" t="s">
        <v>3152</v>
      </c>
      <c r="B969" t="s">
        <v>1092</v>
      </c>
      <c r="C969" s="17">
        <f>+SUBTOTAL(3,$F$8:F969)</f>
        <v>45</v>
      </c>
      <c r="D969" s="24" t="s">
        <v>174</v>
      </c>
      <c r="E969" s="25" t="s">
        <v>189</v>
      </c>
      <c r="F969" s="52" t="s">
        <v>1357</v>
      </c>
      <c r="G969" s="23" t="s">
        <v>1337</v>
      </c>
      <c r="H969" s="19" t="str">
        <f t="shared" si="55"/>
        <v>AVESTO SWEETS OK Кондитер маҳсулотлари ишлаб чиқаришни ташкил этиш</v>
      </c>
      <c r="I969" s="23"/>
      <c r="J969" s="25" t="s">
        <v>20</v>
      </c>
      <c r="K969" s="25" t="s">
        <v>526</v>
      </c>
      <c r="L969" s="18"/>
      <c r="M969" s="18"/>
      <c r="N969" s="20"/>
      <c r="O969" s="20"/>
      <c r="P969" s="20"/>
      <c r="Q969" s="20"/>
      <c r="R969" s="21">
        <f t="shared" si="53"/>
        <v>600</v>
      </c>
      <c r="S969" s="27">
        <v>600</v>
      </c>
      <c r="T969" s="27"/>
      <c r="U969" s="27"/>
      <c r="V969" s="27"/>
      <c r="W969" s="22">
        <f t="shared" si="54"/>
        <v>35</v>
      </c>
      <c r="X969" s="27">
        <v>35</v>
      </c>
      <c r="Y969" s="26"/>
      <c r="Z969" s="26"/>
      <c r="AA969" s="40">
        <v>44726</v>
      </c>
      <c r="AB969" s="34"/>
      <c r="AC969" s="34" t="s">
        <v>3344</v>
      </c>
      <c r="AD969" s="25" t="s">
        <v>1194</v>
      </c>
    </row>
    <row r="970" spans="1:31" ht="31.5" hidden="1" x14ac:dyDescent="0.25">
      <c r="A970" t="s">
        <v>3456</v>
      </c>
      <c r="B970" t="s">
        <v>2128</v>
      </c>
      <c r="C970" s="17">
        <f>+SUBTOTAL(3,$F$8:F970)</f>
        <v>45</v>
      </c>
      <c r="D970" s="24" t="s">
        <v>174</v>
      </c>
      <c r="E970" s="25" t="s">
        <v>189</v>
      </c>
      <c r="F970" s="52" t="s">
        <v>1525</v>
      </c>
      <c r="G970" s="23" t="s">
        <v>1526</v>
      </c>
      <c r="H970" s="19" t="str">
        <f t="shared" si="55"/>
        <v xml:space="preserve">"SAM TERI TAYYORLOV" МЧЖ  Терини ошлаш ва ишлов бериш </v>
      </c>
      <c r="I970" s="23"/>
      <c r="J970" s="25" t="s">
        <v>20</v>
      </c>
      <c r="K970" s="25" t="s">
        <v>534</v>
      </c>
      <c r="L970" s="18"/>
      <c r="M970" s="18"/>
      <c r="N970" s="20"/>
      <c r="O970" s="20"/>
      <c r="P970" s="20"/>
      <c r="Q970" s="20"/>
      <c r="R970" s="21">
        <f t="shared" si="53"/>
        <v>5706.9161000000004</v>
      </c>
      <c r="S970" s="27">
        <v>3782.3461000000002</v>
      </c>
      <c r="T970" s="27"/>
      <c r="U970" s="27">
        <v>170</v>
      </c>
      <c r="V970" s="27"/>
      <c r="W970" s="22">
        <f t="shared" si="54"/>
        <v>5</v>
      </c>
      <c r="X970" s="27">
        <v>5</v>
      </c>
      <c r="Y970" s="26"/>
      <c r="Z970" s="26"/>
      <c r="AA970" s="40">
        <v>44911</v>
      </c>
      <c r="AB970" s="34">
        <v>44908</v>
      </c>
      <c r="AC970" s="34" t="s">
        <v>2306</v>
      </c>
      <c r="AD970" s="25" t="s">
        <v>6</v>
      </c>
      <c r="AE970" t="s">
        <v>3416</v>
      </c>
    </row>
    <row r="971" spans="1:31" ht="47.25" hidden="1" x14ac:dyDescent="0.25">
      <c r="A971" t="s">
        <v>3457</v>
      </c>
      <c r="B971" t="s">
        <v>2128</v>
      </c>
      <c r="C971" s="17">
        <f>+SUBTOTAL(3,$F$8:F971)</f>
        <v>45</v>
      </c>
      <c r="D971" s="24" t="s">
        <v>174</v>
      </c>
      <c r="E971" s="25" t="s">
        <v>189</v>
      </c>
      <c r="F971" s="52" t="s">
        <v>1564</v>
      </c>
      <c r="G971" s="23" t="s">
        <v>1224</v>
      </c>
      <c r="H971" s="19" t="str">
        <f t="shared" si="55"/>
        <v>"SAM ROS STROY LUX" МЧЖ Савдо ва маиший хизмат кўрсатиш мажмуаси ташкил этиш</v>
      </c>
      <c r="I971" s="23"/>
      <c r="J971" s="25" t="s">
        <v>24</v>
      </c>
      <c r="K971" s="25" t="s">
        <v>155</v>
      </c>
      <c r="L971" s="18"/>
      <c r="M971" s="18"/>
      <c r="N971" s="20"/>
      <c r="O971" s="20"/>
      <c r="P971" s="20"/>
      <c r="Q971" s="20"/>
      <c r="R971" s="21">
        <f t="shared" si="53"/>
        <v>32800</v>
      </c>
      <c r="S971" s="27">
        <v>27800</v>
      </c>
      <c r="T971" s="27">
        <v>5000</v>
      </c>
      <c r="U971" s="27">
        <v>0</v>
      </c>
      <c r="V971" s="27">
        <v>0</v>
      </c>
      <c r="W971" s="22">
        <f t="shared" si="54"/>
        <v>40</v>
      </c>
      <c r="X971" s="27">
        <v>40</v>
      </c>
      <c r="Y971" s="26">
        <v>0</v>
      </c>
      <c r="Z971" s="26">
        <v>0</v>
      </c>
      <c r="AA971" s="40">
        <v>44909</v>
      </c>
      <c r="AB971" s="34"/>
      <c r="AC971" s="34" t="s">
        <v>2226</v>
      </c>
      <c r="AD971" s="25" t="s">
        <v>7</v>
      </c>
      <c r="AE971" t="s">
        <v>3416</v>
      </c>
    </row>
    <row r="972" spans="1:31" ht="31.5" hidden="1" x14ac:dyDescent="0.25">
      <c r="A972" t="s">
        <v>3458</v>
      </c>
      <c r="B972" t="s">
        <v>2128</v>
      </c>
      <c r="C972" s="17">
        <f>+SUBTOTAL(3,$F$8:F972)</f>
        <v>45</v>
      </c>
      <c r="D972" s="24" t="s">
        <v>174</v>
      </c>
      <c r="E972" s="25" t="s">
        <v>189</v>
      </c>
      <c r="F972" s="52" t="s">
        <v>1565</v>
      </c>
      <c r="G972" s="23" t="s">
        <v>1566</v>
      </c>
      <c r="H972" s="19" t="str">
        <f t="shared" si="55"/>
        <v>"MAROKAND TRANS 777" МЧЖ Жамоат транспортини ривожлантириш.</v>
      </c>
      <c r="I972" s="23"/>
      <c r="J972" s="25" t="s">
        <v>24</v>
      </c>
      <c r="K972" s="25" t="s">
        <v>530</v>
      </c>
      <c r="L972" s="18"/>
      <c r="M972" s="18"/>
      <c r="N972" s="20"/>
      <c r="O972" s="20"/>
      <c r="P972" s="20"/>
      <c r="Q972" s="20"/>
      <c r="R972" s="21">
        <f t="shared" si="53"/>
        <v>58338.832999999999</v>
      </c>
      <c r="S972" s="27">
        <v>7700</v>
      </c>
      <c r="T972" s="27">
        <v>0</v>
      </c>
      <c r="U972" s="27">
        <v>4473</v>
      </c>
      <c r="V972" s="27">
        <v>0</v>
      </c>
      <c r="W972" s="22">
        <f t="shared" si="54"/>
        <v>120</v>
      </c>
      <c r="X972" s="27">
        <v>120</v>
      </c>
      <c r="Y972" s="26">
        <v>0</v>
      </c>
      <c r="Z972" s="26">
        <v>0</v>
      </c>
      <c r="AA972" s="40">
        <v>44908</v>
      </c>
      <c r="AB972" s="34">
        <v>44908</v>
      </c>
      <c r="AC972" s="34" t="s">
        <v>2227</v>
      </c>
      <c r="AD972" s="25" t="s">
        <v>7</v>
      </c>
      <c r="AE972" t="s">
        <v>3416</v>
      </c>
    </row>
    <row r="973" spans="1:31" ht="31.5" hidden="1" x14ac:dyDescent="0.25">
      <c r="A973" t="s">
        <v>3459</v>
      </c>
      <c r="B973" t="s">
        <v>2128</v>
      </c>
      <c r="C973" s="17">
        <f>+SUBTOTAL(3,$F$8:F973)</f>
        <v>45</v>
      </c>
      <c r="D973" s="24" t="s">
        <v>174</v>
      </c>
      <c r="E973" s="25" t="s">
        <v>189</v>
      </c>
      <c r="F973" s="52" t="s">
        <v>1015</v>
      </c>
      <c r="G973" s="23" t="s">
        <v>370</v>
      </c>
      <c r="H973" s="19" t="str">
        <f t="shared" si="55"/>
        <v>"DIAMOND HITECH"МЧЖ  Куп қаватли уй жой қуриш</v>
      </c>
      <c r="I973" s="23"/>
      <c r="J973" s="25" t="s">
        <v>24</v>
      </c>
      <c r="K973" s="25" t="s">
        <v>508</v>
      </c>
      <c r="L973" s="18"/>
      <c r="M973" s="18"/>
      <c r="N973" s="20"/>
      <c r="O973" s="20"/>
      <c r="P973" s="20"/>
      <c r="Q973" s="20"/>
      <c r="R973" s="21">
        <f t="shared" si="53"/>
        <v>6500</v>
      </c>
      <c r="S973" s="27">
        <v>1500</v>
      </c>
      <c r="T973" s="27">
        <v>5000</v>
      </c>
      <c r="U973" s="27">
        <v>0</v>
      </c>
      <c r="V973" s="27">
        <v>0</v>
      </c>
      <c r="W973" s="22">
        <f t="shared" si="54"/>
        <v>7</v>
      </c>
      <c r="X973" s="27">
        <v>2</v>
      </c>
      <c r="Y973" s="26">
        <v>0</v>
      </c>
      <c r="Z973" s="26">
        <v>5</v>
      </c>
      <c r="AA973" s="40">
        <v>44906</v>
      </c>
      <c r="AB973" s="34"/>
      <c r="AC973" s="34" t="s">
        <v>2228</v>
      </c>
      <c r="AD973" s="25" t="s">
        <v>7</v>
      </c>
      <c r="AE973" t="s">
        <v>3416</v>
      </c>
    </row>
    <row r="974" spans="1:31" ht="31.5" hidden="1" x14ac:dyDescent="0.25">
      <c r="A974" t="s">
        <v>3460</v>
      </c>
      <c r="B974" t="s">
        <v>2128</v>
      </c>
      <c r="C974" s="17">
        <f>+SUBTOTAL(3,$F$8:F974)</f>
        <v>45</v>
      </c>
      <c r="D974" s="24" t="s">
        <v>174</v>
      </c>
      <c r="E974" s="25" t="s">
        <v>189</v>
      </c>
      <c r="F974" s="52" t="s">
        <v>1059</v>
      </c>
      <c r="G974" s="23" t="s">
        <v>488</v>
      </c>
      <c r="H974" s="19" t="str">
        <f t="shared" si="55"/>
        <v>"SAM VAVILON TEKS"МЧЖ Тиббий хизматлар кўрсатишни ташкил қилиш</v>
      </c>
      <c r="I974" s="23"/>
      <c r="J974" s="25" t="s">
        <v>24</v>
      </c>
      <c r="K974" s="25" t="s">
        <v>116</v>
      </c>
      <c r="L974" s="18"/>
      <c r="M974" s="18"/>
      <c r="N974" s="20"/>
      <c r="O974" s="20"/>
      <c r="P974" s="20"/>
      <c r="Q974" s="20"/>
      <c r="R974" s="21">
        <f t="shared" si="53"/>
        <v>34421</v>
      </c>
      <c r="S974" s="27">
        <v>23100</v>
      </c>
      <c r="T974" s="27">
        <v>0</v>
      </c>
      <c r="U974" s="27">
        <v>1000</v>
      </c>
      <c r="V974" s="27">
        <v>0</v>
      </c>
      <c r="W974" s="22">
        <f t="shared" si="54"/>
        <v>63</v>
      </c>
      <c r="X974" s="27">
        <v>63</v>
      </c>
      <c r="Y974" s="26">
        <v>0</v>
      </c>
      <c r="Z974" s="26">
        <v>0</v>
      </c>
      <c r="AA974" s="40">
        <v>44908</v>
      </c>
      <c r="AB974" s="34">
        <v>44908</v>
      </c>
      <c r="AC974" s="34" t="s">
        <v>2229</v>
      </c>
      <c r="AD974" s="25" t="s">
        <v>6</v>
      </c>
      <c r="AE974" t="s">
        <v>3416</v>
      </c>
    </row>
    <row r="975" spans="1:31" ht="31.5" hidden="1" x14ac:dyDescent="0.25">
      <c r="A975" t="s">
        <v>3461</v>
      </c>
      <c r="B975" t="s">
        <v>2128</v>
      </c>
      <c r="C975" s="17">
        <f>+SUBTOTAL(3,$F$8:F975)</f>
        <v>45</v>
      </c>
      <c r="D975" s="24" t="s">
        <v>174</v>
      </c>
      <c r="E975" s="25" t="s">
        <v>189</v>
      </c>
      <c r="F975" s="52" t="s">
        <v>1062</v>
      </c>
      <c r="G975" s="23" t="s">
        <v>251</v>
      </c>
      <c r="H975" s="19" t="str">
        <f t="shared" si="55"/>
        <v>"SANGZAR TOSH"МЧЖ Салқин ичимликлар ишлаб чиқариш</v>
      </c>
      <c r="I975" s="23"/>
      <c r="J975" s="25" t="s">
        <v>20</v>
      </c>
      <c r="K975" s="25" t="s">
        <v>526</v>
      </c>
      <c r="L975" s="18"/>
      <c r="M975" s="18"/>
      <c r="N975" s="20"/>
      <c r="O975" s="20"/>
      <c r="P975" s="20"/>
      <c r="Q975" s="20"/>
      <c r="R975" s="21">
        <f t="shared" si="53"/>
        <v>12000</v>
      </c>
      <c r="S975" s="27">
        <v>7000</v>
      </c>
      <c r="T975" s="27">
        <v>5000</v>
      </c>
      <c r="U975" s="27">
        <v>0</v>
      </c>
      <c r="V975" s="27">
        <v>0</v>
      </c>
      <c r="W975" s="22">
        <f t="shared" si="54"/>
        <v>6</v>
      </c>
      <c r="X975" s="27">
        <v>6</v>
      </c>
      <c r="Y975" s="26">
        <v>0</v>
      </c>
      <c r="Z975" s="26">
        <v>0</v>
      </c>
      <c r="AA975" s="40">
        <v>44906</v>
      </c>
      <c r="AB975" s="34"/>
      <c r="AC975" s="34" t="s">
        <v>2230</v>
      </c>
      <c r="AD975" s="25" t="s">
        <v>160</v>
      </c>
      <c r="AE975" t="s">
        <v>3416</v>
      </c>
    </row>
    <row r="976" spans="1:31" ht="31.5" hidden="1" x14ac:dyDescent="0.25">
      <c r="A976" t="s">
        <v>3462</v>
      </c>
      <c r="B976" t="s">
        <v>2128</v>
      </c>
      <c r="C976" s="17">
        <f>+SUBTOTAL(3,$F$8:F976)</f>
        <v>45</v>
      </c>
      <c r="D976" s="24" t="s">
        <v>174</v>
      </c>
      <c r="E976" s="25" t="s">
        <v>189</v>
      </c>
      <c r="F976" s="52" t="s">
        <v>1008</v>
      </c>
      <c r="G976" s="23" t="s">
        <v>168</v>
      </c>
      <c r="H976" s="19" t="str">
        <f t="shared" si="55"/>
        <v>"AZIYA DOR REM STROY STANDART"МЧЖ Меҳмонхона хизматини ташкил қилиш</v>
      </c>
      <c r="I976" s="23"/>
      <c r="J976" s="25" t="s">
        <v>24</v>
      </c>
      <c r="K976" s="25" t="s">
        <v>144</v>
      </c>
      <c r="L976" s="18"/>
      <c r="M976" s="18"/>
      <c r="N976" s="20"/>
      <c r="O976" s="20"/>
      <c r="P976" s="20"/>
      <c r="Q976" s="20"/>
      <c r="R976" s="21">
        <f t="shared" si="53"/>
        <v>6450</v>
      </c>
      <c r="S976" s="27">
        <v>3500</v>
      </c>
      <c r="T976" s="27">
        <v>2950</v>
      </c>
      <c r="U976" s="27">
        <v>0</v>
      </c>
      <c r="V976" s="27">
        <v>0</v>
      </c>
      <c r="W976" s="22">
        <f t="shared" si="54"/>
        <v>6</v>
      </c>
      <c r="X976" s="27">
        <v>6</v>
      </c>
      <c r="Y976" s="26">
        <v>0</v>
      </c>
      <c r="Z976" s="26">
        <v>0</v>
      </c>
      <c r="AA976" s="40">
        <v>44909</v>
      </c>
      <c r="AB976" s="34"/>
      <c r="AC976" s="34" t="s">
        <v>2231</v>
      </c>
      <c r="AD976" s="25" t="s">
        <v>554</v>
      </c>
      <c r="AE976" t="s">
        <v>3416</v>
      </c>
    </row>
    <row r="977" spans="1:31" ht="31.5" hidden="1" x14ac:dyDescent="0.25">
      <c r="A977" t="s">
        <v>3463</v>
      </c>
      <c r="B977" t="s">
        <v>2128</v>
      </c>
      <c r="C977" s="17">
        <f>+SUBTOTAL(3,$F$8:F977)</f>
        <v>45</v>
      </c>
      <c r="D977" s="24" t="s">
        <v>174</v>
      </c>
      <c r="E977" s="25" t="s">
        <v>189</v>
      </c>
      <c r="F977" s="52" t="s">
        <v>1006</v>
      </c>
      <c r="G977" s="23" t="s">
        <v>168</v>
      </c>
      <c r="H977" s="19" t="str">
        <f t="shared" si="55"/>
        <v>"NASIBAHANIM HOTEL"МЧЖ Меҳмонхона хизматини ташкил қилиш</v>
      </c>
      <c r="I977" s="23"/>
      <c r="J977" s="25" t="s">
        <v>24</v>
      </c>
      <c r="K977" s="25" t="s">
        <v>144</v>
      </c>
      <c r="L977" s="18"/>
      <c r="M977" s="18"/>
      <c r="N977" s="20"/>
      <c r="O977" s="20"/>
      <c r="P977" s="20"/>
      <c r="Q977" s="20"/>
      <c r="R977" s="21">
        <f t="shared" ref="R977:R1002" si="56">+S977+T977+U977*11.321+V977*11.321</f>
        <v>17000</v>
      </c>
      <c r="S977" s="27">
        <v>7000</v>
      </c>
      <c r="T977" s="27">
        <v>10000</v>
      </c>
      <c r="U977" s="27">
        <v>0</v>
      </c>
      <c r="V977" s="27">
        <v>0</v>
      </c>
      <c r="W977" s="22">
        <f t="shared" si="54"/>
        <v>25</v>
      </c>
      <c r="X977" s="27">
        <v>10</v>
      </c>
      <c r="Y977" s="26">
        <v>15</v>
      </c>
      <c r="Z977" s="26">
        <v>0</v>
      </c>
      <c r="AA977" s="40">
        <v>44909</v>
      </c>
      <c r="AB977" s="34"/>
      <c r="AC977" s="34" t="s">
        <v>2232</v>
      </c>
      <c r="AD977" s="25" t="s">
        <v>89</v>
      </c>
      <c r="AE977" t="s">
        <v>3416</v>
      </c>
    </row>
    <row r="978" spans="1:31" ht="31.5" hidden="1" x14ac:dyDescent="0.25">
      <c r="A978" t="s">
        <v>3464</v>
      </c>
      <c r="B978" t="s">
        <v>2128</v>
      </c>
      <c r="C978" s="17">
        <f>+SUBTOTAL(3,$F$8:F978)</f>
        <v>45</v>
      </c>
      <c r="D978" s="24" t="s">
        <v>174</v>
      </c>
      <c r="E978" s="25" t="s">
        <v>189</v>
      </c>
      <c r="F978" s="52" t="s">
        <v>872</v>
      </c>
      <c r="G978" s="23" t="s">
        <v>168</v>
      </c>
      <c r="H978" s="19" t="str">
        <f t="shared" si="55"/>
        <v>"Royal Palace Samarkand"МЧЖ    Меҳмонхона хизматини ташкил қилиш</v>
      </c>
      <c r="I978" s="23"/>
      <c r="J978" s="25" t="s">
        <v>24</v>
      </c>
      <c r="K978" s="25" t="s">
        <v>144</v>
      </c>
      <c r="L978" s="18"/>
      <c r="M978" s="18"/>
      <c r="N978" s="20"/>
      <c r="O978" s="20"/>
      <c r="P978" s="20"/>
      <c r="Q978" s="20"/>
      <c r="R978" s="21">
        <f t="shared" si="56"/>
        <v>1200</v>
      </c>
      <c r="S978" s="27">
        <v>1200</v>
      </c>
      <c r="T978" s="27">
        <v>0</v>
      </c>
      <c r="U978" s="27">
        <v>0</v>
      </c>
      <c r="V978" s="27">
        <v>0</v>
      </c>
      <c r="W978" s="22">
        <f t="shared" si="54"/>
        <v>25</v>
      </c>
      <c r="X978" s="27">
        <v>10</v>
      </c>
      <c r="Y978" s="26">
        <v>15</v>
      </c>
      <c r="Z978" s="26">
        <v>0</v>
      </c>
      <c r="AA978" s="40">
        <v>44909</v>
      </c>
      <c r="AB978" s="34"/>
      <c r="AC978" s="34" t="s">
        <v>2233</v>
      </c>
      <c r="AD978" s="25" t="s">
        <v>8</v>
      </c>
      <c r="AE978" t="s">
        <v>3416</v>
      </c>
    </row>
    <row r="979" spans="1:31" ht="31.5" hidden="1" x14ac:dyDescent="0.25">
      <c r="A979" t="s">
        <v>3465</v>
      </c>
      <c r="B979" t="s">
        <v>2128</v>
      </c>
      <c r="C979" s="17">
        <f>+SUBTOTAL(3,$F$8:F979)</f>
        <v>45</v>
      </c>
      <c r="D979" s="24" t="s">
        <v>174</v>
      </c>
      <c r="E979" s="25" t="s">
        <v>189</v>
      </c>
      <c r="F979" s="52" t="s">
        <v>880</v>
      </c>
      <c r="G979" s="23" t="s">
        <v>372</v>
      </c>
      <c r="H979" s="19" t="str">
        <f t="shared" si="55"/>
        <v xml:space="preserve">"SOLE VITA"МЧЖ Мехмонхона хизматини ривожлантириш </v>
      </c>
      <c r="I979" s="23"/>
      <c r="J979" s="25" t="s">
        <v>24</v>
      </c>
      <c r="K979" s="25" t="s">
        <v>144</v>
      </c>
      <c r="L979" s="18"/>
      <c r="M979" s="18"/>
      <c r="N979" s="20"/>
      <c r="O979" s="20"/>
      <c r="P979" s="20"/>
      <c r="Q979" s="20"/>
      <c r="R979" s="21">
        <f t="shared" si="56"/>
        <v>5000</v>
      </c>
      <c r="S979" s="27">
        <v>3000</v>
      </c>
      <c r="T979" s="27">
        <v>2000</v>
      </c>
      <c r="U979" s="27">
        <v>0</v>
      </c>
      <c r="V979" s="27">
        <v>0</v>
      </c>
      <c r="W979" s="22">
        <f t="shared" si="54"/>
        <v>10</v>
      </c>
      <c r="X979" s="27">
        <v>0</v>
      </c>
      <c r="Y979" s="26">
        <v>10</v>
      </c>
      <c r="Z979" s="26">
        <v>0</v>
      </c>
      <c r="AA979" s="40">
        <v>44906</v>
      </c>
      <c r="AB979" s="34"/>
      <c r="AC979" s="34" t="s">
        <v>2234</v>
      </c>
      <c r="AD979" s="25" t="s">
        <v>26</v>
      </c>
      <c r="AE979" t="s">
        <v>3416</v>
      </c>
    </row>
    <row r="980" spans="1:31" ht="31.5" hidden="1" x14ac:dyDescent="0.25">
      <c r="A980" t="s">
        <v>3703</v>
      </c>
      <c r="B980" t="s">
        <v>2128</v>
      </c>
      <c r="C980" s="17">
        <f>+SUBTOTAL(3,$F$8:F980)</f>
        <v>45</v>
      </c>
      <c r="D980" s="24" t="s">
        <v>174</v>
      </c>
      <c r="E980" s="25" t="s">
        <v>189</v>
      </c>
      <c r="F980" s="52" t="s">
        <v>1731</v>
      </c>
      <c r="G980" s="23" t="s">
        <v>1732</v>
      </c>
      <c r="H980" s="19" t="str">
        <f t="shared" si="55"/>
        <v>"TAPP PAYMENT" МЧЖ Компьютер дастурлаш фаолиятини ташкил этиш</v>
      </c>
      <c r="I980" s="23"/>
      <c r="J980" s="25" t="s">
        <v>24</v>
      </c>
      <c r="K980" s="25" t="s">
        <v>548</v>
      </c>
      <c r="L980" s="18"/>
      <c r="M980" s="18"/>
      <c r="N980" s="20"/>
      <c r="O980" s="20"/>
      <c r="P980" s="20"/>
      <c r="Q980" s="20"/>
      <c r="R980" s="21">
        <f t="shared" si="56"/>
        <v>4700</v>
      </c>
      <c r="S980" s="27">
        <v>4700</v>
      </c>
      <c r="T980" s="27"/>
      <c r="U980" s="27"/>
      <c r="V980" s="27"/>
      <c r="W980" s="22">
        <f t="shared" si="54"/>
        <v>7</v>
      </c>
      <c r="X980" s="27">
        <v>7</v>
      </c>
      <c r="Y980" s="26"/>
      <c r="Z980" s="26"/>
      <c r="AA980" s="40">
        <v>44911</v>
      </c>
      <c r="AB980" s="34">
        <v>44908</v>
      </c>
      <c r="AC980" s="34" t="s">
        <v>2307</v>
      </c>
      <c r="AD980" s="25" t="s">
        <v>8</v>
      </c>
      <c r="AE980" t="s">
        <v>3417</v>
      </c>
    </row>
    <row r="981" spans="1:31" ht="47.25" hidden="1" x14ac:dyDescent="0.25">
      <c r="A981" t="s">
        <v>3704</v>
      </c>
      <c r="B981" t="s">
        <v>2128</v>
      </c>
      <c r="C981" s="17">
        <f>+SUBTOTAL(3,$F$8:F981)</f>
        <v>45</v>
      </c>
      <c r="D981" s="24" t="s">
        <v>174</v>
      </c>
      <c r="E981" s="25" t="s">
        <v>189</v>
      </c>
      <c r="F981" s="52" t="s">
        <v>1738</v>
      </c>
      <c r="G981" s="23" t="s">
        <v>1739</v>
      </c>
      <c r="H981" s="19" t="str">
        <f t="shared" si="55"/>
        <v xml:space="preserve"> "GIDRO KAPITAL MELIO QURILISH" МЧЖ Уруғлар, дон ёки қуруқ дуккакли ўсимликларни тозалаш, саралаш фаолиятини ташкил этиш</v>
      </c>
      <c r="I981" s="23"/>
      <c r="J981" s="25" t="s">
        <v>20</v>
      </c>
      <c r="K981" s="25" t="s">
        <v>544</v>
      </c>
      <c r="L981" s="18"/>
      <c r="M981" s="18"/>
      <c r="N981" s="20"/>
      <c r="O981" s="20"/>
      <c r="P981" s="20"/>
      <c r="Q981" s="20"/>
      <c r="R981" s="21">
        <f t="shared" si="56"/>
        <v>3200</v>
      </c>
      <c r="S981" s="27">
        <v>3200</v>
      </c>
      <c r="T981" s="27"/>
      <c r="U981" s="27"/>
      <c r="V981" s="27"/>
      <c r="W981" s="22">
        <f t="shared" si="54"/>
        <v>51</v>
      </c>
      <c r="X981" s="27">
        <v>51</v>
      </c>
      <c r="Y981" s="26"/>
      <c r="Z981" s="26"/>
      <c r="AA981" s="40">
        <v>44911</v>
      </c>
      <c r="AB981" s="34">
        <v>44910</v>
      </c>
      <c r="AC981" s="34" t="s">
        <v>2308</v>
      </c>
      <c r="AD981" s="25" t="s">
        <v>8</v>
      </c>
      <c r="AE981" t="s">
        <v>3417</v>
      </c>
    </row>
    <row r="982" spans="1:31" ht="31.5" hidden="1" x14ac:dyDescent="0.25">
      <c r="A982" t="s">
        <v>3705</v>
      </c>
      <c r="B982" t="s">
        <v>2128</v>
      </c>
      <c r="C982" s="17">
        <f>+SUBTOTAL(3,$F$8:F982)</f>
        <v>45</v>
      </c>
      <c r="D982" s="24" t="s">
        <v>174</v>
      </c>
      <c r="E982" s="25" t="s">
        <v>189</v>
      </c>
      <c r="F982" s="52" t="s">
        <v>1764</v>
      </c>
      <c r="G982" s="23" t="s">
        <v>1765</v>
      </c>
      <c r="H982" s="19" t="str">
        <f t="shared" si="55"/>
        <v>"BAHOR" МЧЖ Савдо ва маиший хизмат кўрсатиш фаолияти</v>
      </c>
      <c r="I982" s="23"/>
      <c r="J982" s="25" t="s">
        <v>24</v>
      </c>
      <c r="K982" s="25" t="s">
        <v>560</v>
      </c>
      <c r="L982" s="18"/>
      <c r="M982" s="18"/>
      <c r="N982" s="20"/>
      <c r="O982" s="20"/>
      <c r="P982" s="20"/>
      <c r="Q982" s="20"/>
      <c r="R982" s="21">
        <f t="shared" si="56"/>
        <v>45000</v>
      </c>
      <c r="S982" s="27">
        <v>45000</v>
      </c>
      <c r="T982" s="27"/>
      <c r="U982" s="27"/>
      <c r="V982" s="27"/>
      <c r="W982" s="22">
        <f t="shared" ref="W982:W1002" si="57">+X982+Y982+Z982</f>
        <v>300</v>
      </c>
      <c r="X982" s="22">
        <v>200</v>
      </c>
      <c r="Y982" s="26">
        <v>50</v>
      </c>
      <c r="Z982" s="26">
        <v>50</v>
      </c>
      <c r="AA982" s="40">
        <v>44911</v>
      </c>
      <c r="AB982" s="34">
        <v>44910</v>
      </c>
      <c r="AC982" s="34" t="s">
        <v>2310</v>
      </c>
      <c r="AD982" s="25" t="s">
        <v>8</v>
      </c>
      <c r="AE982" t="s">
        <v>3417</v>
      </c>
    </row>
    <row r="983" spans="1:31" ht="31.5" hidden="1" x14ac:dyDescent="0.25">
      <c r="A983" t="s">
        <v>3706</v>
      </c>
      <c r="B983" t="s">
        <v>2128</v>
      </c>
      <c r="C983" s="17">
        <f>+SUBTOTAL(3,$F$8:F983)</f>
        <v>45</v>
      </c>
      <c r="D983" s="24" t="s">
        <v>174</v>
      </c>
      <c r="E983" s="25" t="s">
        <v>189</v>
      </c>
      <c r="F983" s="52" t="s">
        <v>1795</v>
      </c>
      <c r="G983" s="23" t="s">
        <v>103</v>
      </c>
      <c r="H983" s="19" t="str">
        <f t="shared" si="55"/>
        <v>"Hayat Family-Medical" МЧЖ Тиббий хизмат кўрсатиш маркази ташкил этиш</v>
      </c>
      <c r="I983" s="23"/>
      <c r="J983" s="25" t="s">
        <v>24</v>
      </c>
      <c r="K983" s="25" t="s">
        <v>116</v>
      </c>
      <c r="L983" s="18"/>
      <c r="M983" s="18"/>
      <c r="N983" s="20"/>
      <c r="O983" s="20"/>
      <c r="P983" s="20"/>
      <c r="Q983" s="20"/>
      <c r="R983" s="21">
        <f t="shared" si="56"/>
        <v>3000</v>
      </c>
      <c r="S983" s="27">
        <v>1000</v>
      </c>
      <c r="T983" s="27">
        <v>2000</v>
      </c>
      <c r="U983" s="27"/>
      <c r="V983" s="27"/>
      <c r="W983" s="22">
        <f t="shared" si="57"/>
        <v>20</v>
      </c>
      <c r="X983" s="27">
        <v>20</v>
      </c>
      <c r="Y983" s="26"/>
      <c r="Z983" s="26"/>
      <c r="AA983" s="40">
        <v>44915</v>
      </c>
      <c r="AB983" s="34">
        <v>44915</v>
      </c>
      <c r="AC983" s="34" t="s">
        <v>3380</v>
      </c>
      <c r="AD983" s="25" t="s">
        <v>6</v>
      </c>
      <c r="AE983" t="s">
        <v>3417</v>
      </c>
    </row>
    <row r="984" spans="1:31" ht="31.5" hidden="1" x14ac:dyDescent="0.25">
      <c r="A984" t="s">
        <v>3707</v>
      </c>
      <c r="B984" t="s">
        <v>2128</v>
      </c>
      <c r="C984" s="17">
        <f>+SUBTOTAL(3,$F$8:F984)</f>
        <v>45</v>
      </c>
      <c r="D984" s="24" t="s">
        <v>174</v>
      </c>
      <c r="E984" s="25" t="s">
        <v>189</v>
      </c>
      <c r="F984" s="52" t="s">
        <v>1397</v>
      </c>
      <c r="G984" s="23" t="s">
        <v>77</v>
      </c>
      <c r="H984" s="19" t="str">
        <f t="shared" si="55"/>
        <v>"MIRONKUL GROUP TOWER" МЧЖ Меҳмонхона хизматини ташкил этиш</v>
      </c>
      <c r="I984" s="23"/>
      <c r="J984" s="25" t="s">
        <v>24</v>
      </c>
      <c r="K984" s="25" t="s">
        <v>144</v>
      </c>
      <c r="L984" s="18"/>
      <c r="M984" s="18"/>
      <c r="N984" s="20"/>
      <c r="O984" s="20"/>
      <c r="P984" s="20"/>
      <c r="Q984" s="20"/>
      <c r="R984" s="21">
        <f t="shared" si="56"/>
        <v>143000</v>
      </c>
      <c r="S984" s="27">
        <v>143000</v>
      </c>
      <c r="T984" s="27"/>
      <c r="U984" s="27"/>
      <c r="V984" s="27"/>
      <c r="W984" s="22">
        <f t="shared" si="57"/>
        <v>91</v>
      </c>
      <c r="X984" s="27">
        <v>91</v>
      </c>
      <c r="Y984" s="26"/>
      <c r="Z984" s="26"/>
      <c r="AA984" s="40">
        <v>44911</v>
      </c>
      <c r="AB984" s="34">
        <v>44911</v>
      </c>
      <c r="AC984" s="34" t="s">
        <v>2315</v>
      </c>
      <c r="AD984" s="25" t="s">
        <v>8</v>
      </c>
      <c r="AE984" t="s">
        <v>3417</v>
      </c>
    </row>
    <row r="985" spans="1:31" ht="31.5" hidden="1" x14ac:dyDescent="0.25">
      <c r="A985" t="s">
        <v>3708</v>
      </c>
      <c r="B985" t="s">
        <v>2128</v>
      </c>
      <c r="C985" s="17">
        <f>+SUBTOTAL(3,$F$8:F985)</f>
        <v>45</v>
      </c>
      <c r="D985" s="24" t="s">
        <v>174</v>
      </c>
      <c r="E985" s="25" t="s">
        <v>189</v>
      </c>
      <c r="F985" s="52" t="s">
        <v>1868</v>
      </c>
      <c r="G985" s="23" t="s">
        <v>77</v>
      </c>
      <c r="H985" s="19" t="str">
        <f t="shared" si="55"/>
        <v>"REGISTON PLAZA" МЧЖ Меҳмонхона хизматини ташкил этиш</v>
      </c>
      <c r="I985" s="23"/>
      <c r="J985" s="25" t="s">
        <v>24</v>
      </c>
      <c r="K985" s="25" t="s">
        <v>144</v>
      </c>
      <c r="L985" s="18"/>
      <c r="M985" s="18"/>
      <c r="N985" s="20"/>
      <c r="O985" s="20"/>
      <c r="P985" s="20"/>
      <c r="Q985" s="20"/>
      <c r="R985" s="21">
        <f t="shared" si="56"/>
        <v>8000</v>
      </c>
      <c r="S985" s="27">
        <v>8000</v>
      </c>
      <c r="T985" s="27"/>
      <c r="U985" s="27"/>
      <c r="V985" s="27"/>
      <c r="W985" s="22">
        <f t="shared" si="57"/>
        <v>23</v>
      </c>
      <c r="X985" s="27">
        <v>23</v>
      </c>
      <c r="Y985" s="26"/>
      <c r="Z985" s="26"/>
      <c r="AA985" s="40">
        <v>44911</v>
      </c>
      <c r="AB985" s="34">
        <v>44910</v>
      </c>
      <c r="AC985" s="34" t="s">
        <v>2317</v>
      </c>
      <c r="AD985" s="25" t="s">
        <v>8</v>
      </c>
      <c r="AE985" t="s">
        <v>3417</v>
      </c>
    </row>
    <row r="986" spans="1:31" ht="47.25" hidden="1" x14ac:dyDescent="0.25">
      <c r="A986" t="s">
        <v>3709</v>
      </c>
      <c r="B986" t="s">
        <v>2128</v>
      </c>
      <c r="C986" s="17">
        <f>+SUBTOTAL(3,$F$8:F986)</f>
        <v>45</v>
      </c>
      <c r="D986" s="24" t="s">
        <v>174</v>
      </c>
      <c r="E986" s="25" t="s">
        <v>189</v>
      </c>
      <c r="F986" s="52" t="s">
        <v>1882</v>
      </c>
      <c r="G986" s="23" t="s">
        <v>1883</v>
      </c>
      <c r="H986" s="19" t="str">
        <f t="shared" si="55"/>
        <v>"SHOHINA PRESTIJ" оилавий корхонаси Гофрировка қилинган картонни ёпиштириш фаолиятини ташкил этиш</v>
      </c>
      <c r="I986" s="23"/>
      <c r="J986" s="25" t="s">
        <v>20</v>
      </c>
      <c r="K986" s="25" t="s">
        <v>1579</v>
      </c>
      <c r="L986" s="18"/>
      <c r="M986" s="18"/>
      <c r="N986" s="20"/>
      <c r="O986" s="20"/>
      <c r="P986" s="20"/>
      <c r="Q986" s="20"/>
      <c r="R986" s="21">
        <f t="shared" si="56"/>
        <v>500</v>
      </c>
      <c r="S986" s="27">
        <v>500</v>
      </c>
      <c r="T986" s="27"/>
      <c r="U986" s="27"/>
      <c r="V986" s="27"/>
      <c r="W986" s="22">
        <f t="shared" si="57"/>
        <v>10</v>
      </c>
      <c r="X986" s="27">
        <v>10</v>
      </c>
      <c r="Y986" s="26"/>
      <c r="Z986" s="26"/>
      <c r="AA986" s="40">
        <v>44911</v>
      </c>
      <c r="AB986" s="34">
        <v>44910</v>
      </c>
      <c r="AC986" s="34" t="s">
        <v>2319</v>
      </c>
      <c r="AD986" s="25" t="s">
        <v>8</v>
      </c>
      <c r="AE986" t="s">
        <v>3417</v>
      </c>
    </row>
    <row r="987" spans="1:31" ht="31.5" hidden="1" x14ac:dyDescent="0.25">
      <c r="A987" t="s">
        <v>3710</v>
      </c>
      <c r="B987" t="s">
        <v>2128</v>
      </c>
      <c r="C987" s="17">
        <f>+SUBTOTAL(3,$F$8:F987)</f>
        <v>45</v>
      </c>
      <c r="D987" s="24" t="s">
        <v>174</v>
      </c>
      <c r="E987" s="25" t="s">
        <v>189</v>
      </c>
      <c r="F987" s="52" t="s">
        <v>1889</v>
      </c>
      <c r="G987" s="23" t="s">
        <v>1890</v>
      </c>
      <c r="H987" s="19" t="str">
        <f t="shared" si="55"/>
        <v>"SINTELUX" МЧЖ Синтипон махсулоталри  ишлаб чиқаришни ташкил этиш</v>
      </c>
      <c r="I987" s="23"/>
      <c r="J987" s="25" t="s">
        <v>20</v>
      </c>
      <c r="K987" s="25" t="s">
        <v>551</v>
      </c>
      <c r="L987" s="18"/>
      <c r="M987" s="18"/>
      <c r="N987" s="20"/>
      <c r="O987" s="20"/>
      <c r="P987" s="20"/>
      <c r="Q987" s="20"/>
      <c r="R987" s="21">
        <f t="shared" si="56"/>
        <v>2098.1499999999996</v>
      </c>
      <c r="S987" s="27">
        <v>400</v>
      </c>
      <c r="T987" s="27"/>
      <c r="U987" s="27">
        <v>150</v>
      </c>
      <c r="V987" s="27"/>
      <c r="W987" s="22">
        <f t="shared" si="57"/>
        <v>5</v>
      </c>
      <c r="X987" s="27">
        <v>5</v>
      </c>
      <c r="Y987" s="26"/>
      <c r="Z987" s="26"/>
      <c r="AA987" s="40">
        <v>44911</v>
      </c>
      <c r="AB987" s="34">
        <v>44911</v>
      </c>
      <c r="AC987" s="34" t="s">
        <v>2320</v>
      </c>
      <c r="AD987" s="25" t="s">
        <v>91</v>
      </c>
      <c r="AE987" t="s">
        <v>3417</v>
      </c>
    </row>
    <row r="988" spans="1:31" ht="31.5" hidden="1" x14ac:dyDescent="0.25">
      <c r="A988" t="s">
        <v>3711</v>
      </c>
      <c r="B988" t="s">
        <v>2128</v>
      </c>
      <c r="C988" s="17">
        <f>+SUBTOTAL(3,$F$8:F988)</f>
        <v>45</v>
      </c>
      <c r="D988" s="24" t="s">
        <v>174</v>
      </c>
      <c r="E988" s="25" t="s">
        <v>189</v>
      </c>
      <c r="F988" s="52" t="s">
        <v>1903</v>
      </c>
      <c r="G988" s="23" t="s">
        <v>61</v>
      </c>
      <c r="H988" s="19" t="str">
        <f t="shared" si="55"/>
        <v>"YANGI SHODIYONA" МЧЖ Савдо марказини ташкил этиш</v>
      </c>
      <c r="I988" s="23"/>
      <c r="J988" s="25" t="s">
        <v>24</v>
      </c>
      <c r="K988" s="25" t="s">
        <v>155</v>
      </c>
      <c r="L988" s="18"/>
      <c r="M988" s="18"/>
      <c r="N988" s="20"/>
      <c r="O988" s="20"/>
      <c r="P988" s="20"/>
      <c r="Q988" s="20"/>
      <c r="R988" s="21">
        <f t="shared" si="56"/>
        <v>85000</v>
      </c>
      <c r="S988" s="27">
        <v>85000</v>
      </c>
      <c r="T988" s="27"/>
      <c r="U988" s="27"/>
      <c r="V988" s="27"/>
      <c r="W988" s="22">
        <f t="shared" si="57"/>
        <v>150</v>
      </c>
      <c r="X988" s="27">
        <v>150</v>
      </c>
      <c r="Y988" s="26"/>
      <c r="Z988" s="26"/>
      <c r="AA988" s="40">
        <v>44919</v>
      </c>
      <c r="AB988" s="34">
        <v>44918</v>
      </c>
      <c r="AC988" s="34" t="s">
        <v>2315</v>
      </c>
      <c r="AD988" s="25" t="s">
        <v>8</v>
      </c>
      <c r="AE988" t="s">
        <v>3417</v>
      </c>
    </row>
    <row r="989" spans="1:31" ht="31.5" hidden="1" x14ac:dyDescent="0.25">
      <c r="A989" t="s">
        <v>3712</v>
      </c>
      <c r="B989" t="s">
        <v>2128</v>
      </c>
      <c r="C989" s="17">
        <f>+SUBTOTAL(3,$F$8:F989)</f>
        <v>45</v>
      </c>
      <c r="D989" s="24" t="s">
        <v>174</v>
      </c>
      <c r="E989" s="25" t="s">
        <v>189</v>
      </c>
      <c r="F989" s="52" t="s">
        <v>1904</v>
      </c>
      <c r="G989" s="23" t="s">
        <v>1905</v>
      </c>
      <c r="H989" s="19" t="str">
        <f t="shared" si="55"/>
        <v>"Yuksalish optavik plus" МЧЖ Замонавий савдо шаҳобчаси (супермаркет) ташкил этиш</v>
      </c>
      <c r="I989" s="23"/>
      <c r="J989" s="25" t="s">
        <v>24</v>
      </c>
      <c r="K989" s="25" t="s">
        <v>560</v>
      </c>
      <c r="L989" s="18"/>
      <c r="M989" s="18"/>
      <c r="N989" s="20"/>
      <c r="O989" s="20"/>
      <c r="P989" s="20"/>
      <c r="Q989" s="20"/>
      <c r="R989" s="21">
        <f t="shared" si="56"/>
        <v>8000</v>
      </c>
      <c r="S989" s="27">
        <v>6000</v>
      </c>
      <c r="T989" s="27">
        <v>2000</v>
      </c>
      <c r="U989" s="27"/>
      <c r="V989" s="27"/>
      <c r="W989" s="22">
        <f t="shared" si="57"/>
        <v>10</v>
      </c>
      <c r="X989" s="27">
        <v>10</v>
      </c>
      <c r="Y989" s="26"/>
      <c r="Z989" s="26"/>
      <c r="AA989" s="40">
        <v>44911</v>
      </c>
      <c r="AB989" s="34">
        <v>44910</v>
      </c>
      <c r="AC989" s="34" t="s">
        <v>2321</v>
      </c>
      <c r="AD989" s="25" t="s">
        <v>555</v>
      </c>
      <c r="AE989" t="s">
        <v>3417</v>
      </c>
    </row>
    <row r="990" spans="1:31" ht="31.5" hidden="1" x14ac:dyDescent="0.25">
      <c r="A990" t="s">
        <v>3713</v>
      </c>
      <c r="B990" t="s">
        <v>2128</v>
      </c>
      <c r="C990" s="17">
        <f>+SUBTOTAL(3,$F$8:F990)</f>
        <v>45</v>
      </c>
      <c r="D990" s="24" t="s">
        <v>174</v>
      </c>
      <c r="E990" s="25" t="s">
        <v>189</v>
      </c>
      <c r="F990" s="52" t="s">
        <v>1935</v>
      </c>
      <c r="G990" s="23" t="s">
        <v>1936</v>
      </c>
      <c r="H990" s="19" t="str">
        <f t="shared" si="55"/>
        <v>"Феруз картон" МЧЖ Иккиламчи қоғозни қайта ишлашни кенгайтириш</v>
      </c>
      <c r="I990" s="23"/>
      <c r="J990" s="25" t="s">
        <v>20</v>
      </c>
      <c r="K990" s="25" t="s">
        <v>1579</v>
      </c>
      <c r="L990" s="18"/>
      <c r="M990" s="18"/>
      <c r="N990" s="20"/>
      <c r="O990" s="20"/>
      <c r="P990" s="20"/>
      <c r="Q990" s="20"/>
      <c r="R990" s="21">
        <f t="shared" si="56"/>
        <v>50000</v>
      </c>
      <c r="S990" s="27">
        <v>50000</v>
      </c>
      <c r="T990" s="27"/>
      <c r="U990" s="27"/>
      <c r="V990" s="27"/>
      <c r="W990" s="22">
        <f t="shared" si="57"/>
        <v>5</v>
      </c>
      <c r="X990" s="27">
        <v>5</v>
      </c>
      <c r="Y990" s="26"/>
      <c r="Z990" s="26"/>
      <c r="AA990" s="40">
        <v>44911</v>
      </c>
      <c r="AB990" s="34">
        <v>44908</v>
      </c>
      <c r="AC990" s="34" t="s">
        <v>2325</v>
      </c>
      <c r="AD990" s="25" t="s">
        <v>8</v>
      </c>
      <c r="AE990" t="s">
        <v>3417</v>
      </c>
    </row>
    <row r="991" spans="1:31" ht="31.5" hidden="1" x14ac:dyDescent="0.25">
      <c r="A991" t="s">
        <v>3714</v>
      </c>
      <c r="B991" t="s">
        <v>2128</v>
      </c>
      <c r="C991" s="17">
        <f>+SUBTOTAL(3,$F$8:F991)</f>
        <v>45</v>
      </c>
      <c r="D991" s="24" t="s">
        <v>174</v>
      </c>
      <c r="E991" s="25" t="s">
        <v>189</v>
      </c>
      <c r="F991" s="52" t="s">
        <v>1951</v>
      </c>
      <c r="G991" s="23" t="s">
        <v>1952</v>
      </c>
      <c r="H991" s="19" t="str">
        <f t="shared" si="55"/>
        <v>"EKO KOINOT TEKSTIL" МЧЖ Тикувчилик фаолиятини  ташкил этиш</v>
      </c>
      <c r="I991" s="23"/>
      <c r="J991" s="25" t="s">
        <v>20</v>
      </c>
      <c r="K991" s="25" t="s">
        <v>40</v>
      </c>
      <c r="L991" s="18"/>
      <c r="M991" s="18"/>
      <c r="N991" s="20"/>
      <c r="O991" s="20"/>
      <c r="P991" s="20"/>
      <c r="Q991" s="20"/>
      <c r="R991" s="21">
        <f t="shared" si="56"/>
        <v>800</v>
      </c>
      <c r="S991" s="27">
        <v>300</v>
      </c>
      <c r="T991" s="27">
        <v>500</v>
      </c>
      <c r="U991" s="27"/>
      <c r="V991" s="27"/>
      <c r="W991" s="22">
        <f t="shared" si="57"/>
        <v>11</v>
      </c>
      <c r="X991" s="27">
        <v>11</v>
      </c>
      <c r="Y991" s="26"/>
      <c r="Z991" s="26"/>
      <c r="AA991" s="40">
        <v>44911</v>
      </c>
      <c r="AB991" s="34">
        <v>44910</v>
      </c>
      <c r="AC991" s="34" t="s">
        <v>2327</v>
      </c>
      <c r="AD991" s="25" t="s">
        <v>7</v>
      </c>
      <c r="AE991" t="s">
        <v>3417</v>
      </c>
    </row>
    <row r="992" spans="1:31" ht="47.25" hidden="1" x14ac:dyDescent="0.25">
      <c r="A992" t="s">
        <v>3715</v>
      </c>
      <c r="B992" t="s">
        <v>2128</v>
      </c>
      <c r="C992" s="17">
        <f>+SUBTOTAL(3,$F$8:F992)</f>
        <v>45</v>
      </c>
      <c r="D992" s="24" t="s">
        <v>174</v>
      </c>
      <c r="E992" s="25" t="s">
        <v>189</v>
      </c>
      <c r="F992" s="52" t="s">
        <v>1963</v>
      </c>
      <c r="G992" s="23" t="s">
        <v>1964</v>
      </c>
      <c r="H992" s="19" t="str">
        <f t="shared" si="55"/>
        <v>"AFRUZ SHEROZ MAXSULOTLARI" хусусий корхонаси Кунгабоқар махсулотларини қайта ишлаш фаолитини ташкил этиш</v>
      </c>
      <c r="I992" s="23"/>
      <c r="J992" s="25" t="s">
        <v>20</v>
      </c>
      <c r="K992" s="25" t="s">
        <v>537</v>
      </c>
      <c r="L992" s="18"/>
      <c r="M992" s="18"/>
      <c r="N992" s="20"/>
      <c r="O992" s="20"/>
      <c r="P992" s="20"/>
      <c r="Q992" s="20"/>
      <c r="R992" s="21">
        <f t="shared" si="56"/>
        <v>550</v>
      </c>
      <c r="S992" s="27">
        <v>550</v>
      </c>
      <c r="T992" s="27"/>
      <c r="U992" s="27"/>
      <c r="V992" s="27"/>
      <c r="W992" s="22">
        <f t="shared" si="57"/>
        <v>5</v>
      </c>
      <c r="X992" s="27">
        <v>5</v>
      </c>
      <c r="Y992" s="26"/>
      <c r="Z992" s="26"/>
      <c r="AA992" s="40">
        <v>44911</v>
      </c>
      <c r="AB992" s="34">
        <v>44911</v>
      </c>
      <c r="AC992" s="34" t="s">
        <v>2328</v>
      </c>
      <c r="AD992" s="25" t="s">
        <v>8</v>
      </c>
      <c r="AE992" t="s">
        <v>3417</v>
      </c>
    </row>
    <row r="993" spans="1:31" ht="31.5" hidden="1" x14ac:dyDescent="0.25">
      <c r="A993" t="s">
        <v>3716</v>
      </c>
      <c r="B993" t="s">
        <v>2128</v>
      </c>
      <c r="C993" s="17">
        <f>+SUBTOTAL(3,$F$8:F993)</f>
        <v>45</v>
      </c>
      <c r="D993" s="24" t="s">
        <v>174</v>
      </c>
      <c r="E993" s="25" t="s">
        <v>189</v>
      </c>
      <c r="F993" s="52" t="s">
        <v>1965</v>
      </c>
      <c r="G993" s="23" t="s">
        <v>1966</v>
      </c>
      <c r="H993" s="19" t="str">
        <f t="shared" si="55"/>
        <v>"AHIL JAMOALAR" унитар корхонаси Чойшаб ва матраслар ишлаб чиқаришни ташкил этиш</v>
      </c>
      <c r="I993" s="23"/>
      <c r="J993" s="25" t="s">
        <v>20</v>
      </c>
      <c r="K993" s="25" t="s">
        <v>40</v>
      </c>
      <c r="L993" s="18"/>
      <c r="M993" s="18"/>
      <c r="N993" s="20"/>
      <c r="O993" s="20"/>
      <c r="P993" s="20"/>
      <c r="Q993" s="20"/>
      <c r="R993" s="21">
        <f t="shared" si="56"/>
        <v>1500</v>
      </c>
      <c r="S993" s="27">
        <v>1500</v>
      </c>
      <c r="T993" s="27"/>
      <c r="U993" s="27"/>
      <c r="V993" s="27"/>
      <c r="W993" s="22">
        <f t="shared" si="57"/>
        <v>10</v>
      </c>
      <c r="X993" s="27">
        <v>10</v>
      </c>
      <c r="Y993" s="26"/>
      <c r="Z993" s="26"/>
      <c r="AA993" s="40">
        <v>44911</v>
      </c>
      <c r="AB993" s="34">
        <v>44909</v>
      </c>
      <c r="AC993" s="34" t="s">
        <v>2329</v>
      </c>
      <c r="AD993" s="25" t="s">
        <v>8</v>
      </c>
      <c r="AE993" t="s">
        <v>3417</v>
      </c>
    </row>
    <row r="994" spans="1:31" ht="31.5" hidden="1" x14ac:dyDescent="0.25">
      <c r="A994" t="s">
        <v>3717</v>
      </c>
      <c r="B994" t="s">
        <v>2128</v>
      </c>
      <c r="C994" s="17">
        <f>+SUBTOTAL(3,$F$8:F994)</f>
        <v>45</v>
      </c>
      <c r="D994" s="24" t="s">
        <v>174</v>
      </c>
      <c r="E994" s="25" t="s">
        <v>189</v>
      </c>
      <c r="F994" s="52" t="s">
        <v>1967</v>
      </c>
      <c r="G994" s="23" t="s">
        <v>1722</v>
      </c>
      <c r="H994" s="19" t="str">
        <f t="shared" si="55"/>
        <v>"BABY MASSAGE AQUA" МЧЖ Болаларга тиббий хизмат кўрсатишни ташкил этиш</v>
      </c>
      <c r="I994" s="23"/>
      <c r="J994" s="25" t="s">
        <v>24</v>
      </c>
      <c r="K994" s="25" t="s">
        <v>116</v>
      </c>
      <c r="L994" s="18"/>
      <c r="M994" s="18"/>
      <c r="N994" s="20"/>
      <c r="O994" s="20"/>
      <c r="P994" s="20"/>
      <c r="Q994" s="20"/>
      <c r="R994" s="21">
        <f t="shared" si="56"/>
        <v>500</v>
      </c>
      <c r="S994" s="27">
        <v>500</v>
      </c>
      <c r="T994" s="27"/>
      <c r="U994" s="27"/>
      <c r="V994" s="27"/>
      <c r="W994" s="22">
        <f t="shared" si="57"/>
        <v>6</v>
      </c>
      <c r="X994" s="54">
        <v>6</v>
      </c>
      <c r="Y994" s="26"/>
      <c r="Z994" s="26"/>
      <c r="AA994" s="40">
        <v>44911</v>
      </c>
      <c r="AB994" s="34">
        <v>44910</v>
      </c>
      <c r="AC994" s="34" t="s">
        <v>2330</v>
      </c>
      <c r="AD994" s="25" t="s">
        <v>8</v>
      </c>
      <c r="AE994" t="s">
        <v>3417</v>
      </c>
    </row>
    <row r="995" spans="1:31" ht="31.5" hidden="1" x14ac:dyDescent="0.25">
      <c r="A995" t="s">
        <v>3718</v>
      </c>
      <c r="B995" t="s">
        <v>2128</v>
      </c>
      <c r="C995" s="17">
        <f>+SUBTOTAL(3,$F$8:F995)</f>
        <v>45</v>
      </c>
      <c r="D995" s="24" t="s">
        <v>174</v>
      </c>
      <c r="E995" s="25" t="s">
        <v>189</v>
      </c>
      <c r="F995" s="52" t="s">
        <v>1968</v>
      </c>
      <c r="G995" s="23" t="s">
        <v>163</v>
      </c>
      <c r="H995" s="19" t="str">
        <f t="shared" si="55"/>
        <v>"BAXODIRJON" МЧЖ Нон ва нон махсулотлари ишлаб чиқаришни ташкил этиш</v>
      </c>
      <c r="I995" s="23"/>
      <c r="J995" s="25" t="s">
        <v>20</v>
      </c>
      <c r="K995" s="25" t="s">
        <v>526</v>
      </c>
      <c r="L995" s="18"/>
      <c r="M995" s="18"/>
      <c r="N995" s="20"/>
      <c r="O995" s="20"/>
      <c r="P995" s="20"/>
      <c r="Q995" s="20"/>
      <c r="R995" s="21">
        <f t="shared" si="56"/>
        <v>1500</v>
      </c>
      <c r="S995" s="27">
        <v>1500</v>
      </c>
      <c r="T995" s="27"/>
      <c r="U995" s="27"/>
      <c r="V995" s="27"/>
      <c r="W995" s="22">
        <f t="shared" si="57"/>
        <v>4</v>
      </c>
      <c r="X995" s="27">
        <v>4</v>
      </c>
      <c r="Y995" s="26"/>
      <c r="Z995" s="26"/>
      <c r="AA995" s="40">
        <v>44911</v>
      </c>
      <c r="AB995" s="34">
        <v>44911</v>
      </c>
      <c r="AC995" s="34" t="s">
        <v>2331</v>
      </c>
      <c r="AD995" s="25" t="s">
        <v>8</v>
      </c>
      <c r="AE995" t="s">
        <v>3417</v>
      </c>
    </row>
    <row r="996" spans="1:31" ht="47.25" hidden="1" x14ac:dyDescent="0.25">
      <c r="A996" t="s">
        <v>3719</v>
      </c>
      <c r="B996" t="s">
        <v>2128</v>
      </c>
      <c r="C996" s="17">
        <f>+SUBTOTAL(3,$F$8:F996)</f>
        <v>45</v>
      </c>
      <c r="D996" s="24" t="s">
        <v>174</v>
      </c>
      <c r="E996" s="25" t="s">
        <v>189</v>
      </c>
      <c r="F996" s="52" t="s">
        <v>1969</v>
      </c>
      <c r="G996" s="23" t="s">
        <v>1970</v>
      </c>
      <c r="H996" s="19" t="str">
        <f t="shared" si="55"/>
        <v>"GLASS-ELEGANT" МЧЖ Иссиқга чидамли ойна ва металл панжара маҳсулотларини ишлаб чиқаришни ташкил этиш</v>
      </c>
      <c r="I996" s="23"/>
      <c r="J996" s="25" t="s">
        <v>20</v>
      </c>
      <c r="K996" s="25" t="s">
        <v>549</v>
      </c>
      <c r="L996" s="18"/>
      <c r="M996" s="18"/>
      <c r="N996" s="20"/>
      <c r="O996" s="20"/>
      <c r="P996" s="20"/>
      <c r="Q996" s="20"/>
      <c r="R996" s="21">
        <f t="shared" si="56"/>
        <v>11122.6</v>
      </c>
      <c r="S996" s="27">
        <v>11122.6</v>
      </c>
      <c r="T996" s="27"/>
      <c r="U996" s="27"/>
      <c r="V996" s="27"/>
      <c r="W996" s="22">
        <f t="shared" si="57"/>
        <v>50</v>
      </c>
      <c r="X996" s="27">
        <v>50</v>
      </c>
      <c r="Y996" s="26"/>
      <c r="Z996" s="26"/>
      <c r="AA996" s="40">
        <v>44911</v>
      </c>
      <c r="AB996" s="34">
        <v>44911</v>
      </c>
      <c r="AC996" s="34" t="s">
        <v>2332</v>
      </c>
      <c r="AD996" s="25" t="s">
        <v>8</v>
      </c>
      <c r="AE996" t="s">
        <v>3417</v>
      </c>
    </row>
    <row r="997" spans="1:31" ht="47.25" hidden="1" x14ac:dyDescent="0.25">
      <c r="A997" t="s">
        <v>3720</v>
      </c>
      <c r="B997" t="s">
        <v>2128</v>
      </c>
      <c r="C997" s="17">
        <f>+SUBTOTAL(3,$F$8:F997)</f>
        <v>45</v>
      </c>
      <c r="D997" s="24" t="s">
        <v>174</v>
      </c>
      <c r="E997" s="25" t="s">
        <v>189</v>
      </c>
      <c r="F997" s="52" t="s">
        <v>1974</v>
      </c>
      <c r="G997" s="23" t="s">
        <v>1975</v>
      </c>
      <c r="H997" s="19" t="str">
        <f t="shared" si="55"/>
        <v>"MAROQAND METAL STROY SERVIS" МЧЖ Металл маҳсулотларини қайта ишлаб чиқаришни ташкил этиш</v>
      </c>
      <c r="I997" s="23"/>
      <c r="J997" s="25" t="s">
        <v>20</v>
      </c>
      <c r="K997" s="25" t="s">
        <v>549</v>
      </c>
      <c r="L997" s="18"/>
      <c r="M997" s="18"/>
      <c r="N997" s="20"/>
      <c r="O997" s="20"/>
      <c r="P997" s="20"/>
      <c r="Q997" s="20"/>
      <c r="R997" s="21">
        <f t="shared" si="56"/>
        <v>5000</v>
      </c>
      <c r="S997" s="27">
        <v>5000</v>
      </c>
      <c r="T997" s="27"/>
      <c r="U997" s="27"/>
      <c r="V997" s="27"/>
      <c r="W997" s="22">
        <f t="shared" si="57"/>
        <v>6</v>
      </c>
      <c r="X997" s="27">
        <v>6</v>
      </c>
      <c r="Y997" s="26"/>
      <c r="Z997" s="26"/>
      <c r="AA997" s="40">
        <v>44911</v>
      </c>
      <c r="AB997" s="34">
        <v>44907</v>
      </c>
      <c r="AC997" s="34" t="s">
        <v>2333</v>
      </c>
      <c r="AD997" s="25" t="s">
        <v>8</v>
      </c>
      <c r="AE997" t="s">
        <v>3417</v>
      </c>
    </row>
    <row r="998" spans="1:31" ht="47.25" hidden="1" x14ac:dyDescent="0.25">
      <c r="A998" t="s">
        <v>3721</v>
      </c>
      <c r="B998" t="s">
        <v>2128</v>
      </c>
      <c r="C998" s="17">
        <f>+SUBTOTAL(3,$F$8:F998)</f>
        <v>45</v>
      </c>
      <c r="D998" s="24" t="s">
        <v>174</v>
      </c>
      <c r="E998" s="25" t="s">
        <v>189</v>
      </c>
      <c r="F998" s="52" t="s">
        <v>1986</v>
      </c>
      <c r="G998" s="23" t="s">
        <v>1987</v>
      </c>
      <c r="H998" s="19" t="str">
        <f t="shared" si="55"/>
        <v>"PARIZODA MEDICAL SERVICE" хусусий корхонаси Тиббий марказ фаолиятини кенгайтириш</v>
      </c>
      <c r="I998" s="23"/>
      <c r="J998" s="25" t="s">
        <v>24</v>
      </c>
      <c r="K998" s="25" t="s">
        <v>116</v>
      </c>
      <c r="L998" s="18"/>
      <c r="M998" s="18"/>
      <c r="N998" s="20"/>
      <c r="O998" s="20"/>
      <c r="P998" s="20"/>
      <c r="Q998" s="20"/>
      <c r="R998" s="21">
        <f t="shared" si="56"/>
        <v>2400</v>
      </c>
      <c r="S998" s="27">
        <v>1000</v>
      </c>
      <c r="T998" s="27">
        <v>1400</v>
      </c>
      <c r="U998" s="27"/>
      <c r="V998" s="27"/>
      <c r="W998" s="22">
        <f t="shared" si="57"/>
        <v>28</v>
      </c>
      <c r="X998" s="27">
        <v>28</v>
      </c>
      <c r="Y998" s="26"/>
      <c r="Z998" s="26"/>
      <c r="AA998" s="40">
        <v>44911</v>
      </c>
      <c r="AB998" s="34">
        <v>44911</v>
      </c>
      <c r="AC998" s="34" t="s">
        <v>2334</v>
      </c>
      <c r="AD998" s="25" t="s">
        <v>6</v>
      </c>
      <c r="AE998" t="s">
        <v>3417</v>
      </c>
    </row>
    <row r="999" spans="1:31" ht="47.25" hidden="1" x14ac:dyDescent="0.25">
      <c r="A999" t="s">
        <v>3722</v>
      </c>
      <c r="B999" t="s">
        <v>2128</v>
      </c>
      <c r="C999" s="17">
        <f>+SUBTOTAL(3,$F$8:F999)</f>
        <v>45</v>
      </c>
      <c r="D999" s="24" t="s">
        <v>174</v>
      </c>
      <c r="E999" s="25" t="s">
        <v>189</v>
      </c>
      <c r="F999" s="52" t="s">
        <v>1990</v>
      </c>
      <c r="G999" s="23" t="s">
        <v>1991</v>
      </c>
      <c r="H999" s="19" t="str">
        <f t="shared" si="55"/>
        <v>"SAMARQAND BAXT SERVIS" МЧЖ Авто-тех хизмат кўрсатиш комплексини  ташкил этиш</v>
      </c>
      <c r="I999" s="23"/>
      <c r="J999" s="25" t="s">
        <v>24</v>
      </c>
      <c r="K999" s="25" t="s">
        <v>525</v>
      </c>
      <c r="L999" s="18"/>
      <c r="M999" s="18"/>
      <c r="N999" s="20"/>
      <c r="O999" s="20"/>
      <c r="P999" s="20"/>
      <c r="Q999" s="20"/>
      <c r="R999" s="21">
        <f t="shared" si="56"/>
        <v>2878.4</v>
      </c>
      <c r="S999" s="27">
        <v>878.4</v>
      </c>
      <c r="T999" s="27">
        <v>2000</v>
      </c>
      <c r="U999" s="27"/>
      <c r="V999" s="27"/>
      <c r="W999" s="22">
        <f t="shared" si="57"/>
        <v>19</v>
      </c>
      <c r="X999" s="27">
        <v>19</v>
      </c>
      <c r="Y999" s="26"/>
      <c r="Z999" s="26"/>
      <c r="AA999" s="40">
        <v>44911</v>
      </c>
      <c r="AB999" s="34">
        <v>44901</v>
      </c>
      <c r="AC999" s="34" t="s">
        <v>2336</v>
      </c>
      <c r="AD999" s="25" t="s">
        <v>554</v>
      </c>
      <c r="AE999" t="s">
        <v>3417</v>
      </c>
    </row>
    <row r="1000" spans="1:31" ht="47.25" hidden="1" x14ac:dyDescent="0.25">
      <c r="A1000" t="s">
        <v>3723</v>
      </c>
      <c r="B1000" t="s">
        <v>2128</v>
      </c>
      <c r="C1000" s="17">
        <f>+SUBTOTAL(3,$F$8:F1000)</f>
        <v>45</v>
      </c>
      <c r="D1000" s="24" t="s">
        <v>174</v>
      </c>
      <c r="E1000" s="25" t="s">
        <v>189</v>
      </c>
      <c r="F1000" s="52" t="s">
        <v>1992</v>
      </c>
      <c r="G1000" s="23" t="s">
        <v>1993</v>
      </c>
      <c r="H1000" s="19" t="str">
        <f t="shared" si="55"/>
        <v>"SAMARQAND MAJNUNTOL" оилавий корхонаси Базмлар ва умумий овқатланишни ташкил этиш</v>
      </c>
      <c r="I1000" s="23"/>
      <c r="J1000" s="25" t="s">
        <v>24</v>
      </c>
      <c r="K1000" s="25" t="s">
        <v>531</v>
      </c>
      <c r="L1000" s="18"/>
      <c r="M1000" s="18"/>
      <c r="N1000" s="20"/>
      <c r="O1000" s="20"/>
      <c r="P1000" s="20"/>
      <c r="Q1000" s="20"/>
      <c r="R1000" s="21">
        <f t="shared" si="56"/>
        <v>13100</v>
      </c>
      <c r="S1000" s="27">
        <v>12000</v>
      </c>
      <c r="T1000" s="27">
        <v>1100</v>
      </c>
      <c r="U1000" s="27"/>
      <c r="V1000" s="27"/>
      <c r="W1000" s="22">
        <f t="shared" si="57"/>
        <v>45</v>
      </c>
      <c r="X1000" s="27">
        <v>20</v>
      </c>
      <c r="Y1000" s="26">
        <v>25</v>
      </c>
      <c r="Z1000" s="26"/>
      <c r="AA1000" s="40">
        <v>44911</v>
      </c>
      <c r="AB1000" s="34">
        <v>44910</v>
      </c>
      <c r="AC1000" s="34" t="s">
        <v>2337</v>
      </c>
      <c r="AD1000" s="25" t="s">
        <v>160</v>
      </c>
      <c r="AE1000" t="s">
        <v>3417</v>
      </c>
    </row>
    <row r="1001" spans="1:31" ht="47.25" hidden="1" x14ac:dyDescent="0.25">
      <c r="A1001" t="s">
        <v>3724</v>
      </c>
      <c r="B1001" t="s">
        <v>2128</v>
      </c>
      <c r="C1001" s="17">
        <f>+SUBTOTAL(3,$F$8:F1001)</f>
        <v>45</v>
      </c>
      <c r="D1001" s="24" t="s">
        <v>174</v>
      </c>
      <c r="E1001" s="25" t="s">
        <v>189</v>
      </c>
      <c r="F1001" s="52" t="s">
        <v>2016</v>
      </c>
      <c r="G1001" s="23" t="s">
        <v>2017</v>
      </c>
      <c r="H1001" s="19" t="str">
        <f t="shared" si="55"/>
        <v>Ташаббускор Гаффаров Илхом Умумий овқатланиш (рестаран) фаолиятини ташкил этиш</v>
      </c>
      <c r="I1001" s="23"/>
      <c r="J1001" s="25" t="s">
        <v>24</v>
      </c>
      <c r="K1001" s="25" t="s">
        <v>531</v>
      </c>
      <c r="L1001" s="18"/>
      <c r="M1001" s="18"/>
      <c r="N1001" s="20"/>
      <c r="O1001" s="20"/>
      <c r="P1001" s="20"/>
      <c r="Q1001" s="20"/>
      <c r="R1001" s="21">
        <f t="shared" si="56"/>
        <v>5000</v>
      </c>
      <c r="S1001" s="27">
        <v>5000</v>
      </c>
      <c r="T1001" s="27"/>
      <c r="U1001" s="27"/>
      <c r="V1001" s="27"/>
      <c r="W1001" s="22">
        <f t="shared" si="57"/>
        <v>12</v>
      </c>
      <c r="X1001" s="27">
        <v>5</v>
      </c>
      <c r="Y1001" s="26">
        <v>7</v>
      </c>
      <c r="Z1001" s="26"/>
      <c r="AA1001" s="40">
        <v>44911</v>
      </c>
      <c r="AB1001" s="34">
        <v>44911</v>
      </c>
      <c r="AC1001" s="34" t="s">
        <v>2339</v>
      </c>
      <c r="AD1001" s="25" t="s">
        <v>8</v>
      </c>
      <c r="AE1001" t="s">
        <v>3417</v>
      </c>
    </row>
    <row r="1002" spans="1:31" ht="31.5" hidden="1" x14ac:dyDescent="0.25">
      <c r="A1002" t="s">
        <v>3725</v>
      </c>
      <c r="B1002" t="s">
        <v>2128</v>
      </c>
      <c r="C1002" s="17">
        <f>+SUBTOTAL(3,$F$8:F1002)</f>
        <v>45</v>
      </c>
      <c r="D1002" s="24" t="s">
        <v>174</v>
      </c>
      <c r="E1002" s="25" t="s">
        <v>189</v>
      </c>
      <c r="F1002" s="52" t="s">
        <v>2055</v>
      </c>
      <c r="G1002" s="23" t="s">
        <v>1728</v>
      </c>
      <c r="H1002" s="19" t="str">
        <f t="shared" si="55"/>
        <v>"VITSAM" хусусий корхонаси Хизмат кўрсатиш фаолиятини кенгайтириш</v>
      </c>
      <c r="I1002" s="23"/>
      <c r="J1002" s="25" t="s">
        <v>24</v>
      </c>
      <c r="K1002" s="25" t="s">
        <v>539</v>
      </c>
      <c r="L1002" s="18"/>
      <c r="M1002" s="18"/>
      <c r="N1002" s="20"/>
      <c r="O1002" s="20"/>
      <c r="P1002" s="20"/>
      <c r="Q1002" s="20"/>
      <c r="R1002" s="21">
        <f t="shared" si="56"/>
        <v>2260</v>
      </c>
      <c r="S1002" s="27">
        <v>860</v>
      </c>
      <c r="T1002" s="27">
        <v>1400</v>
      </c>
      <c r="U1002" s="27"/>
      <c r="V1002" s="27"/>
      <c r="W1002" s="22">
        <f t="shared" si="57"/>
        <v>4</v>
      </c>
      <c r="X1002" s="27">
        <v>4</v>
      </c>
      <c r="Y1002" s="26"/>
      <c r="Z1002" s="26"/>
      <c r="AA1002" s="40">
        <v>44911</v>
      </c>
      <c r="AB1002" s="34"/>
      <c r="AC1002" s="34" t="s">
        <v>2345</v>
      </c>
      <c r="AD1002" s="25" t="s">
        <v>6</v>
      </c>
      <c r="AE1002" t="s">
        <v>3417</v>
      </c>
    </row>
    <row r="1003" spans="1:31" ht="31.5" hidden="1" x14ac:dyDescent="0.25">
      <c r="A1003" t="s">
        <v>2812</v>
      </c>
      <c r="B1003" t="s">
        <v>2128</v>
      </c>
      <c r="C1003" s="17">
        <f>+SUBTOTAL(3,$F$8:F1003)</f>
        <v>45</v>
      </c>
      <c r="D1003" s="24" t="s">
        <v>174</v>
      </c>
      <c r="E1003" s="25" t="s">
        <v>190</v>
      </c>
      <c r="F1003" s="23" t="s">
        <v>424</v>
      </c>
      <c r="G1003" s="23" t="s">
        <v>413</v>
      </c>
      <c r="H1003" s="19" t="str">
        <f t="shared" si="55"/>
        <v>Кодиров Жасур Тилавмуродович Дўконлар, маиший хизмат кўрсатиш корхоналари</v>
      </c>
      <c r="I1003" s="23"/>
      <c r="J1003" s="25" t="s">
        <v>24</v>
      </c>
      <c r="K1003" s="25" t="s">
        <v>155</v>
      </c>
      <c r="L1003" s="18"/>
      <c r="M1003" s="18"/>
      <c r="N1003" s="20"/>
      <c r="O1003" s="20"/>
      <c r="P1003" s="20"/>
      <c r="Q1003" s="20"/>
      <c r="R1003" s="21">
        <v>500</v>
      </c>
      <c r="S1003" s="27">
        <v>500</v>
      </c>
      <c r="T1003" s="27">
        <v>0</v>
      </c>
      <c r="U1003" s="27">
        <v>0</v>
      </c>
      <c r="V1003" s="27">
        <v>0</v>
      </c>
      <c r="W1003" s="22">
        <v>2</v>
      </c>
      <c r="X1003" s="27">
        <v>2</v>
      </c>
      <c r="Y1003" s="26">
        <v>0</v>
      </c>
      <c r="Z1003" s="26">
        <v>0</v>
      </c>
      <c r="AA1003" s="40">
        <v>44855</v>
      </c>
      <c r="AB1003" s="34">
        <v>44855</v>
      </c>
      <c r="AC1003" s="34" t="s">
        <v>2291</v>
      </c>
      <c r="AD1003" s="25" t="s">
        <v>8</v>
      </c>
    </row>
    <row r="1004" spans="1:31" ht="47.25" hidden="1" x14ac:dyDescent="0.25">
      <c r="A1004" t="s">
        <v>2813</v>
      </c>
      <c r="B1004" t="s">
        <v>2128</v>
      </c>
      <c r="C1004" s="17">
        <f>+SUBTOTAL(3,$F$8:F1004)</f>
        <v>45</v>
      </c>
      <c r="D1004" s="24" t="s">
        <v>174</v>
      </c>
      <c r="E1004" s="25" t="s">
        <v>190</v>
      </c>
      <c r="F1004" s="23" t="s">
        <v>438</v>
      </c>
      <c r="G1004" s="23" t="s">
        <v>413</v>
      </c>
      <c r="H1004" s="19" t="str">
        <f t="shared" si="55"/>
        <v>Пардакулов Асроржон Абдунаимович Дўконлар, маиший хизмат кўрсатиш корхоналари</v>
      </c>
      <c r="I1004" s="23"/>
      <c r="J1004" s="25" t="s">
        <v>24</v>
      </c>
      <c r="K1004" s="25" t="s">
        <v>155</v>
      </c>
      <c r="L1004" s="18"/>
      <c r="M1004" s="18"/>
      <c r="N1004" s="20"/>
      <c r="O1004" s="20"/>
      <c r="P1004" s="20"/>
      <c r="Q1004" s="20"/>
      <c r="R1004" s="21">
        <v>250</v>
      </c>
      <c r="S1004" s="27">
        <v>250</v>
      </c>
      <c r="T1004" s="27">
        <v>0</v>
      </c>
      <c r="U1004" s="27">
        <v>0</v>
      </c>
      <c r="V1004" s="27">
        <v>0</v>
      </c>
      <c r="W1004" s="22">
        <v>2</v>
      </c>
      <c r="X1004" s="27">
        <v>2</v>
      </c>
      <c r="Y1004" s="26">
        <v>0</v>
      </c>
      <c r="Z1004" s="26">
        <v>0</v>
      </c>
      <c r="AA1004" s="40">
        <v>44785</v>
      </c>
      <c r="AB1004" s="34">
        <v>44785</v>
      </c>
      <c r="AC1004" s="34" t="s">
        <v>3214</v>
      </c>
      <c r="AD1004" s="25" t="s">
        <v>8</v>
      </c>
    </row>
    <row r="1005" spans="1:31" ht="31.5" hidden="1" x14ac:dyDescent="0.25">
      <c r="A1005" t="s">
        <v>2814</v>
      </c>
      <c r="B1005" t="s">
        <v>2128</v>
      </c>
      <c r="C1005" s="17">
        <f>+SUBTOTAL(3,$F$8:F1005)</f>
        <v>45</v>
      </c>
      <c r="D1005" s="24" t="s">
        <v>174</v>
      </c>
      <c r="E1005" s="25" t="s">
        <v>190</v>
      </c>
      <c r="F1005" s="23" t="s">
        <v>926</v>
      </c>
      <c r="G1005" s="23" t="s">
        <v>59</v>
      </c>
      <c r="H1005" s="19" t="str">
        <f t="shared" si="55"/>
        <v>"AZIZ-ALI-AMON"ОК Савдо дўкони ташкил этиш</v>
      </c>
      <c r="I1005" s="23"/>
      <c r="J1005" s="25" t="s">
        <v>24</v>
      </c>
      <c r="K1005" s="25" t="s">
        <v>155</v>
      </c>
      <c r="L1005" s="18"/>
      <c r="M1005" s="18"/>
      <c r="N1005" s="20"/>
      <c r="O1005" s="20"/>
      <c r="P1005" s="20"/>
      <c r="Q1005" s="20"/>
      <c r="R1005" s="21">
        <v>350</v>
      </c>
      <c r="S1005" s="27">
        <v>350</v>
      </c>
      <c r="T1005" s="27">
        <v>0</v>
      </c>
      <c r="U1005" s="27">
        <v>0</v>
      </c>
      <c r="V1005" s="27">
        <v>0</v>
      </c>
      <c r="W1005" s="22">
        <v>2</v>
      </c>
      <c r="X1005" s="27">
        <v>2</v>
      </c>
      <c r="Y1005" s="26">
        <v>0</v>
      </c>
      <c r="Z1005" s="26">
        <v>0</v>
      </c>
      <c r="AA1005" s="40">
        <v>44686</v>
      </c>
      <c r="AB1005" s="34">
        <v>44686</v>
      </c>
      <c r="AC1005" s="34" t="s">
        <v>2201</v>
      </c>
      <c r="AD1005" s="25" t="s">
        <v>8</v>
      </c>
    </row>
    <row r="1006" spans="1:31" ht="63" hidden="1" x14ac:dyDescent="0.25">
      <c r="A1006" t="s">
        <v>2815</v>
      </c>
      <c r="B1006" t="s">
        <v>2128</v>
      </c>
      <c r="C1006" s="17">
        <f>+SUBTOTAL(3,$F$8:F1006)</f>
        <v>45</v>
      </c>
      <c r="D1006" s="24" t="s">
        <v>174</v>
      </c>
      <c r="E1006" s="25" t="s">
        <v>190</v>
      </c>
      <c r="F1006" s="23" t="s">
        <v>930</v>
      </c>
      <c r="G1006" s="23" t="s">
        <v>434</v>
      </c>
      <c r="H1006" s="19" t="str">
        <f t="shared" si="55"/>
        <v>"NEGMATILLO BOBO  MED SERVIS"МЧЖ Тиббий хизмат кўрсатиш (GAMMA MED МЧЖ билан тузилгвн №200 сонли шартномага асосан тиббий курик ускуналари олиш учун)</v>
      </c>
      <c r="I1006" s="23"/>
      <c r="J1006" s="25" t="s">
        <v>24</v>
      </c>
      <c r="K1006" s="25" t="s">
        <v>116</v>
      </c>
      <c r="L1006" s="18"/>
      <c r="M1006" s="18"/>
      <c r="N1006" s="20"/>
      <c r="O1006" s="20"/>
      <c r="P1006" s="20"/>
      <c r="Q1006" s="20"/>
      <c r="R1006" s="21">
        <v>318.5</v>
      </c>
      <c r="S1006" s="27">
        <v>73.5</v>
      </c>
      <c r="T1006" s="27">
        <v>245</v>
      </c>
      <c r="U1006" s="27">
        <v>0</v>
      </c>
      <c r="V1006" s="27">
        <v>0</v>
      </c>
      <c r="W1006" s="22">
        <v>2</v>
      </c>
      <c r="X1006" s="27">
        <v>2</v>
      </c>
      <c r="Y1006" s="26">
        <v>0</v>
      </c>
      <c r="Z1006" s="26">
        <v>0</v>
      </c>
      <c r="AA1006" s="40">
        <v>44733</v>
      </c>
      <c r="AB1006" s="34">
        <v>44733</v>
      </c>
      <c r="AC1006" s="34" t="s">
        <v>2203</v>
      </c>
      <c r="AD1006" s="25" t="s">
        <v>21</v>
      </c>
    </row>
    <row r="1007" spans="1:31" ht="31.5" hidden="1" x14ac:dyDescent="0.25">
      <c r="A1007" t="s">
        <v>2816</v>
      </c>
      <c r="B1007" t="s">
        <v>2128</v>
      </c>
      <c r="C1007" s="17">
        <f>+SUBTOTAL(3,$F$8:F1007)</f>
        <v>45</v>
      </c>
      <c r="D1007" s="24" t="s">
        <v>174</v>
      </c>
      <c r="E1007" s="25" t="s">
        <v>190</v>
      </c>
      <c r="F1007" s="23" t="s">
        <v>924</v>
      </c>
      <c r="G1007" s="23" t="s">
        <v>43</v>
      </c>
      <c r="H1007" s="19" t="str">
        <f t="shared" si="55"/>
        <v>"NODIR DILMURODOV SERVICE"МЧЖ Мебел ишлаб чиқаришни ташкил этиш</v>
      </c>
      <c r="I1007" s="23"/>
      <c r="J1007" s="25" t="s">
        <v>20</v>
      </c>
      <c r="K1007" s="25" t="s">
        <v>1386</v>
      </c>
      <c r="L1007" s="18"/>
      <c r="M1007" s="18"/>
      <c r="N1007" s="20"/>
      <c r="O1007" s="20"/>
      <c r="P1007" s="20"/>
      <c r="Q1007" s="20"/>
      <c r="R1007" s="21">
        <v>350</v>
      </c>
      <c r="S1007" s="27">
        <v>350</v>
      </c>
      <c r="T1007" s="27">
        <v>0</v>
      </c>
      <c r="U1007" s="27">
        <v>0</v>
      </c>
      <c r="V1007" s="27">
        <v>0</v>
      </c>
      <c r="W1007" s="22">
        <v>2</v>
      </c>
      <c r="X1007" s="27">
        <v>2</v>
      </c>
      <c r="Y1007" s="26">
        <v>0</v>
      </c>
      <c r="Z1007" s="26">
        <v>0</v>
      </c>
      <c r="AA1007" s="40">
        <v>44686</v>
      </c>
      <c r="AB1007" s="34">
        <v>44686</v>
      </c>
      <c r="AC1007" s="34" t="s">
        <v>2203</v>
      </c>
      <c r="AD1007" s="25" t="s">
        <v>8</v>
      </c>
    </row>
    <row r="1008" spans="1:31" ht="47.25" hidden="1" x14ac:dyDescent="0.25">
      <c r="A1008" t="s">
        <v>2817</v>
      </c>
      <c r="B1008" t="s">
        <v>2128</v>
      </c>
      <c r="C1008" s="17">
        <f>+SUBTOTAL(3,$F$8:F1008)</f>
        <v>45</v>
      </c>
      <c r="D1008" s="24" t="s">
        <v>174</v>
      </c>
      <c r="E1008" s="25" t="s">
        <v>190</v>
      </c>
      <c r="F1008" s="23" t="s">
        <v>931</v>
      </c>
      <c r="G1008" s="23" t="s">
        <v>420</v>
      </c>
      <c r="H1008" s="19" t="str">
        <f t="shared" si="55"/>
        <v>"ODILOVA SOHIBA BAXRONOVNA"XK Курилиш матераллари савдо дўкони ташкил этиш</v>
      </c>
      <c r="I1008" s="23"/>
      <c r="J1008" s="25" t="s">
        <v>24</v>
      </c>
      <c r="K1008" s="25" t="s">
        <v>155</v>
      </c>
      <c r="L1008" s="18"/>
      <c r="M1008" s="18"/>
      <c r="N1008" s="20"/>
      <c r="O1008" s="20"/>
      <c r="P1008" s="20"/>
      <c r="Q1008" s="20"/>
      <c r="R1008" s="21">
        <v>250</v>
      </c>
      <c r="S1008" s="27">
        <v>250</v>
      </c>
      <c r="T1008" s="27">
        <v>0</v>
      </c>
      <c r="U1008" s="27">
        <v>0</v>
      </c>
      <c r="V1008" s="27">
        <v>0</v>
      </c>
      <c r="W1008" s="22">
        <v>2</v>
      </c>
      <c r="X1008" s="27">
        <v>2</v>
      </c>
      <c r="Y1008" s="26">
        <v>0</v>
      </c>
      <c r="Z1008" s="26">
        <v>0</v>
      </c>
      <c r="AA1008" s="40">
        <v>44686</v>
      </c>
      <c r="AB1008" s="34">
        <v>44686</v>
      </c>
      <c r="AC1008" s="34" t="s">
        <v>2202</v>
      </c>
      <c r="AD1008" s="25" t="s">
        <v>8</v>
      </c>
    </row>
    <row r="1009" spans="1:30" ht="31.5" hidden="1" x14ac:dyDescent="0.25">
      <c r="A1009" t="s">
        <v>2818</v>
      </c>
      <c r="B1009" t="s">
        <v>2128</v>
      </c>
      <c r="C1009" s="17">
        <f>+SUBTOTAL(3,$F$8:F1009)</f>
        <v>45</v>
      </c>
      <c r="D1009" s="24" t="s">
        <v>174</v>
      </c>
      <c r="E1009" s="25" t="s">
        <v>190</v>
      </c>
      <c r="F1009" s="23" t="s">
        <v>920</v>
      </c>
      <c r="G1009" s="23" t="s">
        <v>427</v>
      </c>
      <c r="H1009" s="19" t="str">
        <f t="shared" si="55"/>
        <v>"SEBASH"ХК Минерал угит ишлаб чиқариш</v>
      </c>
      <c r="I1009" s="23"/>
      <c r="J1009" s="25" t="s">
        <v>20</v>
      </c>
      <c r="K1009" s="25" t="s">
        <v>552</v>
      </c>
      <c r="L1009" s="18"/>
      <c r="M1009" s="18"/>
      <c r="N1009" s="20"/>
      <c r="O1009" s="20"/>
      <c r="P1009" s="20"/>
      <c r="Q1009" s="20"/>
      <c r="R1009" s="21">
        <v>470</v>
      </c>
      <c r="S1009" s="27">
        <v>250</v>
      </c>
      <c r="T1009" s="27">
        <v>220</v>
      </c>
      <c r="U1009" s="27">
        <v>0</v>
      </c>
      <c r="V1009" s="27">
        <v>0</v>
      </c>
      <c r="W1009" s="22">
        <v>2</v>
      </c>
      <c r="X1009" s="27">
        <v>2</v>
      </c>
      <c r="Y1009" s="26">
        <v>0</v>
      </c>
      <c r="Z1009" s="26">
        <v>0</v>
      </c>
      <c r="AA1009" s="40">
        <v>44722</v>
      </c>
      <c r="AB1009" s="34">
        <v>44722</v>
      </c>
      <c r="AC1009" s="34" t="s">
        <v>2192</v>
      </c>
      <c r="AD1009" s="25" t="s">
        <v>21</v>
      </c>
    </row>
    <row r="1010" spans="1:30" ht="31.5" hidden="1" x14ac:dyDescent="0.25">
      <c r="A1010" t="s">
        <v>2819</v>
      </c>
      <c r="B1010" t="s">
        <v>2128</v>
      </c>
      <c r="C1010" s="17">
        <f>+SUBTOTAL(3,$F$8:F1010)</f>
        <v>45</v>
      </c>
      <c r="D1010" s="24" t="s">
        <v>174</v>
      </c>
      <c r="E1010" s="25" t="s">
        <v>190</v>
      </c>
      <c r="F1010" s="23" t="s">
        <v>927</v>
      </c>
      <c r="G1010" s="23" t="s">
        <v>59</v>
      </c>
      <c r="H1010" s="19" t="str">
        <f t="shared" si="55"/>
        <v>"SHERZOD-NIZOMOV"ХК Савдо дўкони ташкил этиш</v>
      </c>
      <c r="I1010" s="23"/>
      <c r="J1010" s="25" t="s">
        <v>24</v>
      </c>
      <c r="K1010" s="25" t="s">
        <v>155</v>
      </c>
      <c r="L1010" s="18"/>
      <c r="M1010" s="18"/>
      <c r="N1010" s="20"/>
      <c r="O1010" s="20"/>
      <c r="P1010" s="20"/>
      <c r="Q1010" s="20"/>
      <c r="R1010" s="21">
        <v>350</v>
      </c>
      <c r="S1010" s="27">
        <v>350</v>
      </c>
      <c r="T1010" s="27">
        <v>0</v>
      </c>
      <c r="U1010" s="27">
        <v>0</v>
      </c>
      <c r="V1010" s="27">
        <v>0</v>
      </c>
      <c r="W1010" s="22">
        <v>2</v>
      </c>
      <c r="X1010" s="27">
        <v>2</v>
      </c>
      <c r="Y1010" s="26">
        <v>0</v>
      </c>
      <c r="Z1010" s="26">
        <v>0</v>
      </c>
      <c r="AA1010" s="40">
        <v>44686</v>
      </c>
      <c r="AB1010" s="34">
        <v>44686</v>
      </c>
      <c r="AC1010" s="34" t="s">
        <v>2186</v>
      </c>
      <c r="AD1010" s="25" t="s">
        <v>8</v>
      </c>
    </row>
    <row r="1011" spans="1:30" ht="31.5" hidden="1" x14ac:dyDescent="0.25">
      <c r="A1011" t="s">
        <v>2820</v>
      </c>
      <c r="B1011" t="s">
        <v>2128</v>
      </c>
      <c r="C1011" s="17">
        <f>+SUBTOTAL(3,$F$8:F1011)</f>
        <v>45</v>
      </c>
      <c r="D1011" s="24" t="s">
        <v>174</v>
      </c>
      <c r="E1011" s="25" t="s">
        <v>190</v>
      </c>
      <c r="F1011" s="23" t="s">
        <v>426</v>
      </c>
      <c r="G1011" s="23" t="s">
        <v>43</v>
      </c>
      <c r="H1011" s="19" t="str">
        <f t="shared" si="55"/>
        <v>ASHUROV JURABEK TURAKULOVICH Мебел ишлаб чиқаришни ташкил этиш</v>
      </c>
      <c r="I1011" s="23"/>
      <c r="J1011" s="25" t="s">
        <v>20</v>
      </c>
      <c r="K1011" s="25" t="s">
        <v>1386</v>
      </c>
      <c r="L1011" s="18"/>
      <c r="M1011" s="18"/>
      <c r="N1011" s="20"/>
      <c r="O1011" s="20"/>
      <c r="P1011" s="20"/>
      <c r="Q1011" s="20"/>
      <c r="R1011" s="21">
        <v>480</v>
      </c>
      <c r="S1011" s="27">
        <v>480</v>
      </c>
      <c r="T1011" s="27">
        <v>0</v>
      </c>
      <c r="U1011" s="27">
        <v>0</v>
      </c>
      <c r="V1011" s="27">
        <v>0</v>
      </c>
      <c r="W1011" s="22">
        <v>2</v>
      </c>
      <c r="X1011" s="27">
        <v>2</v>
      </c>
      <c r="Y1011" s="26">
        <v>0</v>
      </c>
      <c r="Z1011" s="26">
        <v>0</v>
      </c>
      <c r="AA1011" s="40">
        <v>44686</v>
      </c>
      <c r="AB1011" s="34">
        <v>44686</v>
      </c>
      <c r="AC1011" s="34" t="s">
        <v>2136</v>
      </c>
      <c r="AD1011" s="25" t="s">
        <v>8</v>
      </c>
    </row>
    <row r="1012" spans="1:30" ht="31.5" hidden="1" x14ac:dyDescent="0.25">
      <c r="A1012" t="s">
        <v>2821</v>
      </c>
      <c r="B1012" t="s">
        <v>2128</v>
      </c>
      <c r="C1012" s="17">
        <f>+SUBTOTAL(3,$F$8:F1012)</f>
        <v>45</v>
      </c>
      <c r="D1012" s="24" t="s">
        <v>174</v>
      </c>
      <c r="E1012" s="25" t="s">
        <v>190</v>
      </c>
      <c r="F1012" s="23" t="s">
        <v>429</v>
      </c>
      <c r="G1012" s="23" t="s">
        <v>59</v>
      </c>
      <c r="H1012" s="19" t="str">
        <f t="shared" si="55"/>
        <v>ЯТТ "Ғаниев Боходир" Савдо дўкони ташкил этиш</v>
      </c>
      <c r="I1012" s="23"/>
      <c r="J1012" s="25" t="s">
        <v>24</v>
      </c>
      <c r="K1012" s="25" t="s">
        <v>155</v>
      </c>
      <c r="L1012" s="18"/>
      <c r="M1012" s="18"/>
      <c r="N1012" s="20"/>
      <c r="O1012" s="20"/>
      <c r="P1012" s="20"/>
      <c r="Q1012" s="20"/>
      <c r="R1012" s="21">
        <v>450</v>
      </c>
      <c r="S1012" s="27">
        <v>450</v>
      </c>
      <c r="T1012" s="27">
        <v>0</v>
      </c>
      <c r="U1012" s="27">
        <v>0</v>
      </c>
      <c r="V1012" s="27">
        <v>0</v>
      </c>
      <c r="W1012" s="22">
        <v>2</v>
      </c>
      <c r="X1012" s="27">
        <v>2</v>
      </c>
      <c r="Y1012" s="26">
        <v>0</v>
      </c>
      <c r="Z1012" s="26">
        <v>0</v>
      </c>
      <c r="AA1012" s="40">
        <v>44686</v>
      </c>
      <c r="AB1012" s="34">
        <v>44686</v>
      </c>
      <c r="AC1012" s="34" t="s">
        <v>2271</v>
      </c>
      <c r="AD1012" s="25" t="s">
        <v>8</v>
      </c>
    </row>
    <row r="1013" spans="1:30" ht="31.5" hidden="1" x14ac:dyDescent="0.25">
      <c r="A1013" t="s">
        <v>2822</v>
      </c>
      <c r="B1013" t="s">
        <v>2128</v>
      </c>
      <c r="C1013" s="17">
        <f>+SUBTOTAL(3,$F$8:F1013)</f>
        <v>45</v>
      </c>
      <c r="D1013" s="24" t="s">
        <v>174</v>
      </c>
      <c r="E1013" s="25" t="s">
        <v>190</v>
      </c>
      <c r="F1013" s="23" t="s">
        <v>1530</v>
      </c>
      <c r="G1013" s="23" t="s">
        <v>1531</v>
      </c>
      <c r="H1013" s="19" t="str">
        <f t="shared" si="55"/>
        <v>"SHOXRUX-E" ХК Юк ташиш ва кишлок хўжалиги хизматларини ташкил этиш</v>
      </c>
      <c r="I1013" s="23"/>
      <c r="J1013" s="25" t="s">
        <v>24</v>
      </c>
      <c r="K1013" s="25" t="s">
        <v>530</v>
      </c>
      <c r="L1013" s="18"/>
      <c r="M1013" s="18"/>
      <c r="N1013" s="20"/>
      <c r="O1013" s="20"/>
      <c r="P1013" s="20"/>
      <c r="Q1013" s="20"/>
      <c r="R1013" s="21">
        <v>810</v>
      </c>
      <c r="S1013" s="27">
        <v>100</v>
      </c>
      <c r="T1013" s="27">
        <v>710</v>
      </c>
      <c r="U1013" s="27">
        <v>0</v>
      </c>
      <c r="V1013" s="27">
        <v>0</v>
      </c>
      <c r="W1013" s="22">
        <v>6</v>
      </c>
      <c r="X1013" s="27">
        <v>6</v>
      </c>
      <c r="Y1013" s="26">
        <v>0</v>
      </c>
      <c r="Z1013" s="26">
        <v>0</v>
      </c>
      <c r="AA1013" s="40">
        <v>44849</v>
      </c>
      <c r="AB1013" s="34">
        <v>44849</v>
      </c>
      <c r="AC1013" s="34" t="s">
        <v>2294</v>
      </c>
      <c r="AD1013" s="25" t="s">
        <v>28</v>
      </c>
    </row>
    <row r="1014" spans="1:30" ht="31.5" hidden="1" x14ac:dyDescent="0.25">
      <c r="A1014" t="s">
        <v>2823</v>
      </c>
      <c r="B1014" t="s">
        <v>2128</v>
      </c>
      <c r="C1014" s="17">
        <f>+SUBTOTAL(3,$F$8:F1014)</f>
        <v>45</v>
      </c>
      <c r="D1014" s="24" t="s">
        <v>174</v>
      </c>
      <c r="E1014" s="25" t="s">
        <v>190</v>
      </c>
      <c r="F1014" s="23" t="s">
        <v>1532</v>
      </c>
      <c r="G1014" s="23" t="s">
        <v>1533</v>
      </c>
      <c r="H1014" s="19" t="str">
        <f t="shared" si="55"/>
        <v>"AMONOV OPTIKA" МЧЖ Тиббий диагностика марказини кенгайтириш</v>
      </c>
      <c r="I1014" s="23"/>
      <c r="J1014" s="25" t="s">
        <v>24</v>
      </c>
      <c r="K1014" s="25" t="s">
        <v>116</v>
      </c>
      <c r="L1014" s="18"/>
      <c r="M1014" s="18"/>
      <c r="N1014" s="20"/>
      <c r="O1014" s="20"/>
      <c r="P1014" s="20"/>
      <c r="Q1014" s="20"/>
      <c r="R1014" s="21">
        <v>5500</v>
      </c>
      <c r="S1014" s="27">
        <v>3000</v>
      </c>
      <c r="T1014" s="27">
        <v>2500</v>
      </c>
      <c r="U1014" s="27">
        <v>0</v>
      </c>
      <c r="V1014" s="27">
        <v>0</v>
      </c>
      <c r="W1014" s="22">
        <v>5</v>
      </c>
      <c r="X1014" s="27">
        <v>5</v>
      </c>
      <c r="Y1014" s="26">
        <v>0</v>
      </c>
      <c r="Z1014" s="26">
        <v>0</v>
      </c>
      <c r="AA1014" s="40">
        <v>44840</v>
      </c>
      <c r="AB1014" s="34">
        <v>44840</v>
      </c>
      <c r="AC1014" s="34" t="s">
        <v>2200</v>
      </c>
      <c r="AD1014" s="25" t="s">
        <v>26</v>
      </c>
    </row>
    <row r="1015" spans="1:30" ht="31.5" hidden="1" x14ac:dyDescent="0.25">
      <c r="A1015" t="s">
        <v>2824</v>
      </c>
      <c r="B1015" t="s">
        <v>2128</v>
      </c>
      <c r="C1015" s="17">
        <f>+SUBTOTAL(3,$F$8:F1015)</f>
        <v>45</v>
      </c>
      <c r="D1015" s="24" t="s">
        <v>174</v>
      </c>
      <c r="E1015" s="25" t="s">
        <v>190</v>
      </c>
      <c r="F1015" s="23" t="s">
        <v>1534</v>
      </c>
      <c r="G1015" s="23" t="s">
        <v>1535</v>
      </c>
      <c r="H1015" s="19" t="str">
        <f t="shared" si="55"/>
        <v>"UKTAM GAZ INVEST" МЧЖ АЁҚШ ва АСГҚШга асбоб-ускуна билан жиҳозлаш</v>
      </c>
      <c r="I1015" s="23"/>
      <c r="J1015" s="25" t="s">
        <v>24</v>
      </c>
      <c r="K1015" s="25" t="s">
        <v>155</v>
      </c>
      <c r="L1015" s="18"/>
      <c r="M1015" s="18"/>
      <c r="N1015" s="20"/>
      <c r="O1015" s="20"/>
      <c r="P1015" s="20"/>
      <c r="Q1015" s="20"/>
      <c r="R1015" s="21">
        <v>6000</v>
      </c>
      <c r="S1015" s="27">
        <v>1000</v>
      </c>
      <c r="T1015" s="27">
        <v>5000</v>
      </c>
      <c r="U1015" s="27">
        <v>0</v>
      </c>
      <c r="V1015" s="27">
        <v>0</v>
      </c>
      <c r="W1015" s="22">
        <v>5</v>
      </c>
      <c r="X1015" s="27">
        <v>5</v>
      </c>
      <c r="Y1015" s="26">
        <v>0</v>
      </c>
      <c r="Z1015" s="26">
        <v>0</v>
      </c>
      <c r="AA1015" s="40">
        <v>44840</v>
      </c>
      <c r="AB1015" s="34">
        <v>44840</v>
      </c>
      <c r="AC1015" s="34" t="s">
        <v>2252</v>
      </c>
      <c r="AD1015" s="25" t="s">
        <v>6</v>
      </c>
    </row>
    <row r="1016" spans="1:30" ht="31.5" hidden="1" x14ac:dyDescent="0.25">
      <c r="A1016" t="s">
        <v>2825</v>
      </c>
      <c r="B1016" t="s">
        <v>2128</v>
      </c>
      <c r="C1016" s="17">
        <f>+SUBTOTAL(3,$F$8:F1016)</f>
        <v>45</v>
      </c>
      <c r="D1016" s="24" t="s">
        <v>174</v>
      </c>
      <c r="E1016" s="25" t="s">
        <v>190</v>
      </c>
      <c r="F1016" s="23" t="s">
        <v>1536</v>
      </c>
      <c r="G1016" s="23" t="s">
        <v>510</v>
      </c>
      <c r="H1016" s="19" t="str">
        <f t="shared" si="55"/>
        <v>"DALER MED-SERVIS" ОК Тиббий хизмат кўрсатиш</v>
      </c>
      <c r="I1016" s="23"/>
      <c r="J1016" s="25" t="s">
        <v>24</v>
      </c>
      <c r="K1016" s="25" t="s">
        <v>116</v>
      </c>
      <c r="L1016" s="18"/>
      <c r="M1016" s="18"/>
      <c r="N1016" s="20"/>
      <c r="O1016" s="20"/>
      <c r="P1016" s="20"/>
      <c r="Q1016" s="20"/>
      <c r="R1016" s="21">
        <v>3500</v>
      </c>
      <c r="S1016" s="27">
        <v>3500</v>
      </c>
      <c r="T1016" s="27">
        <v>0</v>
      </c>
      <c r="U1016" s="27">
        <v>0</v>
      </c>
      <c r="V1016" s="27">
        <v>0</v>
      </c>
      <c r="W1016" s="22">
        <v>5</v>
      </c>
      <c r="X1016" s="27">
        <v>5</v>
      </c>
      <c r="Y1016" s="26">
        <v>0</v>
      </c>
      <c r="Z1016" s="26">
        <v>0</v>
      </c>
      <c r="AA1016" s="40">
        <v>44833</v>
      </c>
      <c r="AB1016" s="34">
        <v>44833</v>
      </c>
      <c r="AC1016" s="34" t="s">
        <v>2199</v>
      </c>
      <c r="AD1016" s="25" t="s">
        <v>8</v>
      </c>
    </row>
    <row r="1017" spans="1:30" ht="31.5" hidden="1" x14ac:dyDescent="0.25">
      <c r="A1017" t="s">
        <v>2826</v>
      </c>
      <c r="B1017" t="s">
        <v>2128</v>
      </c>
      <c r="C1017" s="17">
        <f>+SUBTOTAL(3,$F$8:F1017)</f>
        <v>45</v>
      </c>
      <c r="D1017" s="24" t="s">
        <v>174</v>
      </c>
      <c r="E1017" s="25" t="s">
        <v>190</v>
      </c>
      <c r="F1017" s="23" t="s">
        <v>619</v>
      </c>
      <c r="G1017" s="23" t="s">
        <v>59</v>
      </c>
      <c r="H1017" s="19" t="str">
        <f t="shared" si="55"/>
        <v xml:space="preserve"> Жабборов Юсуф Савдо дўкони ташкил этиш</v>
      </c>
      <c r="I1017" s="23"/>
      <c r="J1017" s="25" t="s">
        <v>24</v>
      </c>
      <c r="K1017" s="25" t="s">
        <v>155</v>
      </c>
      <c r="L1017" s="18"/>
      <c r="M1017" s="18"/>
      <c r="N1017" s="20"/>
      <c r="O1017" s="20"/>
      <c r="P1017" s="20"/>
      <c r="Q1017" s="20"/>
      <c r="R1017" s="21">
        <v>500</v>
      </c>
      <c r="S1017" s="27">
        <v>500</v>
      </c>
      <c r="T1017" s="27">
        <v>0</v>
      </c>
      <c r="U1017" s="27">
        <v>0</v>
      </c>
      <c r="V1017" s="27">
        <v>0</v>
      </c>
      <c r="W1017" s="22">
        <v>2</v>
      </c>
      <c r="X1017" s="27">
        <v>2</v>
      </c>
      <c r="Y1017" s="26">
        <v>0</v>
      </c>
      <c r="Z1017" s="26">
        <v>0</v>
      </c>
      <c r="AA1017" s="40">
        <v>44876</v>
      </c>
      <c r="AB1017" s="34">
        <v>44876</v>
      </c>
      <c r="AC1017" s="34" t="s">
        <v>2305</v>
      </c>
      <c r="AD1017" s="25" t="s">
        <v>8</v>
      </c>
    </row>
    <row r="1018" spans="1:30" ht="31.5" hidden="1" x14ac:dyDescent="0.25">
      <c r="A1018" t="s">
        <v>2827</v>
      </c>
      <c r="B1018" t="s">
        <v>2128</v>
      </c>
      <c r="C1018" s="17">
        <f>+SUBTOTAL(3,$F$8:F1018)</f>
        <v>45</v>
      </c>
      <c r="D1018" s="24" t="s">
        <v>174</v>
      </c>
      <c r="E1018" s="25" t="s">
        <v>190</v>
      </c>
      <c r="F1018" s="23" t="s">
        <v>614</v>
      </c>
      <c r="G1018" s="23" t="s">
        <v>406</v>
      </c>
      <c r="H1018" s="19" t="str">
        <f t="shared" si="55"/>
        <v xml:space="preserve"> Исрофилов Юсуф Савдо дўкони, маиший хизмат кўрсатиш  шахобчалари ташкил этиш</v>
      </c>
      <c r="I1018" s="23"/>
      <c r="J1018" s="25" t="s">
        <v>24</v>
      </c>
      <c r="K1018" s="25" t="s">
        <v>155</v>
      </c>
      <c r="L1018" s="18"/>
      <c r="M1018" s="18"/>
      <c r="N1018" s="20"/>
      <c r="O1018" s="20"/>
      <c r="P1018" s="20"/>
      <c r="Q1018" s="20"/>
      <c r="R1018" s="21">
        <v>3000</v>
      </c>
      <c r="S1018" s="27">
        <v>3000</v>
      </c>
      <c r="T1018" s="27">
        <v>0</v>
      </c>
      <c r="U1018" s="27">
        <v>0</v>
      </c>
      <c r="V1018" s="27">
        <v>0</v>
      </c>
      <c r="W1018" s="22">
        <v>4</v>
      </c>
      <c r="X1018" s="27">
        <v>4</v>
      </c>
      <c r="Y1018" s="26">
        <v>0</v>
      </c>
      <c r="Z1018" s="26">
        <v>0</v>
      </c>
      <c r="AA1018" s="40">
        <v>44733</v>
      </c>
      <c r="AB1018" s="34">
        <v>44733</v>
      </c>
      <c r="AC1018" s="34" t="s">
        <v>2198</v>
      </c>
      <c r="AD1018" s="25" t="s">
        <v>8</v>
      </c>
    </row>
    <row r="1019" spans="1:30" ht="31.5" hidden="1" x14ac:dyDescent="0.25">
      <c r="A1019" t="s">
        <v>2828</v>
      </c>
      <c r="B1019" t="s">
        <v>2128</v>
      </c>
      <c r="C1019" s="17">
        <f>+SUBTOTAL(3,$F$8:F1019)</f>
        <v>45</v>
      </c>
      <c r="D1019" s="24" t="s">
        <v>174</v>
      </c>
      <c r="E1019" s="25" t="s">
        <v>190</v>
      </c>
      <c r="F1019" s="23" t="s">
        <v>617</v>
      </c>
      <c r="G1019" s="23" t="s">
        <v>162</v>
      </c>
      <c r="H1019" s="19" t="str">
        <f t="shared" si="55"/>
        <v xml:space="preserve"> Носиров Файзулло Қурилиш материаллари савдо комплекси</v>
      </c>
      <c r="I1019" s="23"/>
      <c r="J1019" s="25" t="s">
        <v>24</v>
      </c>
      <c r="K1019" s="25" t="s">
        <v>155</v>
      </c>
      <c r="L1019" s="18"/>
      <c r="M1019" s="18"/>
      <c r="N1019" s="20"/>
      <c r="O1019" s="20"/>
      <c r="P1019" s="20"/>
      <c r="Q1019" s="20"/>
      <c r="R1019" s="21">
        <v>1650</v>
      </c>
      <c r="S1019" s="27">
        <v>1650</v>
      </c>
      <c r="T1019" s="27">
        <v>0</v>
      </c>
      <c r="U1019" s="27">
        <v>0</v>
      </c>
      <c r="V1019" s="27">
        <v>0</v>
      </c>
      <c r="W1019" s="22">
        <v>2</v>
      </c>
      <c r="X1019" s="27">
        <v>2</v>
      </c>
      <c r="Y1019" s="26">
        <v>0</v>
      </c>
      <c r="Z1019" s="26">
        <v>0</v>
      </c>
      <c r="AA1019" s="40">
        <v>44849</v>
      </c>
      <c r="AB1019" s="34">
        <v>44849</v>
      </c>
      <c r="AC1019" s="34" t="s">
        <v>2293</v>
      </c>
      <c r="AD1019" s="25" t="s">
        <v>8</v>
      </c>
    </row>
    <row r="1020" spans="1:30" ht="47.25" hidden="1" x14ac:dyDescent="0.25">
      <c r="A1020" t="s">
        <v>2829</v>
      </c>
      <c r="B1020" t="s">
        <v>2128</v>
      </c>
      <c r="C1020" s="17">
        <f>+SUBTOTAL(3,$F$8:F1020)</f>
        <v>45</v>
      </c>
      <c r="D1020" s="24" t="s">
        <v>174</v>
      </c>
      <c r="E1020" s="25" t="s">
        <v>190</v>
      </c>
      <c r="F1020" s="23" t="s">
        <v>618</v>
      </c>
      <c r="G1020" s="23" t="s">
        <v>406</v>
      </c>
      <c r="H1020" s="19" t="str">
        <f t="shared" si="55"/>
        <v xml:space="preserve"> Холиқов Рауф Холиқович Савдо дўкони, маиший хизмат кўрсатиш  шахобчалари ташкил этиш</v>
      </c>
      <c r="I1020" s="23"/>
      <c r="J1020" s="25" t="s">
        <v>24</v>
      </c>
      <c r="K1020" s="25" t="s">
        <v>155</v>
      </c>
      <c r="L1020" s="18"/>
      <c r="M1020" s="18"/>
      <c r="N1020" s="20"/>
      <c r="O1020" s="20"/>
      <c r="P1020" s="20"/>
      <c r="Q1020" s="20"/>
      <c r="R1020" s="21">
        <v>600</v>
      </c>
      <c r="S1020" s="27">
        <v>600</v>
      </c>
      <c r="T1020" s="27">
        <v>0</v>
      </c>
      <c r="U1020" s="27">
        <v>0</v>
      </c>
      <c r="V1020" s="27">
        <v>0</v>
      </c>
      <c r="W1020" s="22">
        <v>2</v>
      </c>
      <c r="X1020" s="27">
        <v>2</v>
      </c>
      <c r="Y1020" s="26">
        <v>0</v>
      </c>
      <c r="Z1020" s="26">
        <v>0</v>
      </c>
      <c r="AA1020" s="40">
        <v>44840</v>
      </c>
      <c r="AB1020" s="34">
        <v>44840</v>
      </c>
      <c r="AC1020" s="34" t="s">
        <v>2301</v>
      </c>
      <c r="AD1020" s="25" t="s">
        <v>8</v>
      </c>
    </row>
    <row r="1021" spans="1:30" ht="31.5" hidden="1" x14ac:dyDescent="0.25">
      <c r="A1021" t="s">
        <v>2830</v>
      </c>
      <c r="B1021" t="s">
        <v>2128</v>
      </c>
      <c r="C1021" s="17">
        <f>+SUBTOTAL(3,$F$8:F1021)</f>
        <v>45</v>
      </c>
      <c r="D1021" s="24" t="s">
        <v>174</v>
      </c>
      <c r="E1021" s="25" t="s">
        <v>190</v>
      </c>
      <c r="F1021" s="23" t="s">
        <v>1021</v>
      </c>
      <c r="G1021" s="23" t="s">
        <v>157</v>
      </c>
      <c r="H1021" s="19" t="str">
        <f t="shared" si="55"/>
        <v>"Пет Агро Оил"МЧЖ Донни қайта ишлаш</v>
      </c>
      <c r="I1021" s="23"/>
      <c r="J1021" s="25" t="s">
        <v>20</v>
      </c>
      <c r="K1021" s="25" t="s">
        <v>526</v>
      </c>
      <c r="L1021" s="18"/>
      <c r="M1021" s="18"/>
      <c r="N1021" s="20"/>
      <c r="O1021" s="20"/>
      <c r="P1021" s="20"/>
      <c r="Q1021" s="20"/>
      <c r="R1021" s="21">
        <v>30000</v>
      </c>
      <c r="S1021" s="27">
        <v>30000</v>
      </c>
      <c r="T1021" s="27">
        <v>0</v>
      </c>
      <c r="U1021" s="27">
        <v>0</v>
      </c>
      <c r="V1021" s="27">
        <v>0</v>
      </c>
      <c r="W1021" s="22">
        <v>90</v>
      </c>
      <c r="X1021" s="27">
        <v>90</v>
      </c>
      <c r="Y1021" s="26">
        <v>0</v>
      </c>
      <c r="Z1021" s="26">
        <v>0</v>
      </c>
      <c r="AA1021" s="40">
        <v>44694</v>
      </c>
      <c r="AB1021" s="34">
        <v>44694</v>
      </c>
      <c r="AC1021" s="34" t="s">
        <v>2194</v>
      </c>
      <c r="AD1021" s="25" t="s">
        <v>8</v>
      </c>
    </row>
    <row r="1022" spans="1:30" ht="31.5" hidden="1" x14ac:dyDescent="0.25">
      <c r="A1022" t="s">
        <v>2831</v>
      </c>
      <c r="B1022" t="s">
        <v>2128</v>
      </c>
      <c r="C1022" s="17">
        <f>+SUBTOTAL(3,$F$8:F1022)</f>
        <v>45</v>
      </c>
      <c r="D1022" s="24" t="s">
        <v>174</v>
      </c>
      <c r="E1022" s="25" t="s">
        <v>190</v>
      </c>
      <c r="F1022" s="23" t="s">
        <v>497</v>
      </c>
      <c r="G1022" s="23" t="s">
        <v>626</v>
      </c>
      <c r="H1022" s="19" t="str">
        <f t="shared" si="55"/>
        <v>Азимов Ихтиёр Савдо марказини ташкил қилиш</v>
      </c>
      <c r="I1022" s="23"/>
      <c r="J1022" s="25" t="s">
        <v>24</v>
      </c>
      <c r="K1022" s="25" t="s">
        <v>155</v>
      </c>
      <c r="L1022" s="18"/>
      <c r="M1022" s="18"/>
      <c r="N1022" s="20"/>
      <c r="O1022" s="20"/>
      <c r="P1022" s="20"/>
      <c r="Q1022" s="20"/>
      <c r="R1022" s="21">
        <v>1800</v>
      </c>
      <c r="S1022" s="27">
        <v>1800</v>
      </c>
      <c r="T1022" s="27">
        <v>0</v>
      </c>
      <c r="U1022" s="27">
        <v>0</v>
      </c>
      <c r="V1022" s="27">
        <v>0</v>
      </c>
      <c r="W1022" s="22">
        <v>10</v>
      </c>
      <c r="X1022" s="27">
        <v>10</v>
      </c>
      <c r="Y1022" s="26">
        <v>0</v>
      </c>
      <c r="Z1022" s="26">
        <v>0</v>
      </c>
      <c r="AA1022" s="40">
        <v>44769</v>
      </c>
      <c r="AB1022" s="34">
        <v>44769</v>
      </c>
      <c r="AC1022" s="34" t="s">
        <v>2286</v>
      </c>
      <c r="AD1022" s="25" t="s">
        <v>8</v>
      </c>
    </row>
    <row r="1023" spans="1:30" ht="31.5" hidden="1" x14ac:dyDescent="0.25">
      <c r="A1023" t="s">
        <v>2832</v>
      </c>
      <c r="B1023" t="s">
        <v>2128</v>
      </c>
      <c r="C1023" s="17">
        <f>+SUBTOTAL(3,$F$8:F1023)</f>
        <v>45</v>
      </c>
      <c r="D1023" s="24" t="s">
        <v>174</v>
      </c>
      <c r="E1023" s="25" t="s">
        <v>190</v>
      </c>
      <c r="F1023" s="23" t="s">
        <v>437</v>
      </c>
      <c r="G1023" s="23" t="s">
        <v>413</v>
      </c>
      <c r="H1023" s="19" t="str">
        <f t="shared" si="55"/>
        <v>Болтаев Санат Мусоевич Дўконлар, маиший хизмат кўрсатиш корхоналари</v>
      </c>
      <c r="I1023" s="23"/>
      <c r="J1023" s="25" t="s">
        <v>24</v>
      </c>
      <c r="K1023" s="25" t="s">
        <v>155</v>
      </c>
      <c r="L1023" s="18"/>
      <c r="M1023" s="18"/>
      <c r="N1023" s="20"/>
      <c r="O1023" s="20"/>
      <c r="P1023" s="20"/>
      <c r="Q1023" s="20"/>
      <c r="R1023" s="21">
        <v>250</v>
      </c>
      <c r="S1023" s="27">
        <v>250</v>
      </c>
      <c r="T1023" s="27">
        <v>0</v>
      </c>
      <c r="U1023" s="27">
        <v>0</v>
      </c>
      <c r="V1023" s="27">
        <v>0</v>
      </c>
      <c r="W1023" s="22">
        <v>2</v>
      </c>
      <c r="X1023" s="27">
        <v>2</v>
      </c>
      <c r="Y1023" s="26">
        <v>0</v>
      </c>
      <c r="Z1023" s="26">
        <v>0</v>
      </c>
      <c r="AA1023" s="40">
        <v>44855</v>
      </c>
      <c r="AB1023" s="34">
        <v>44855</v>
      </c>
      <c r="AC1023" s="34" t="s">
        <v>2288</v>
      </c>
      <c r="AD1023" s="25" t="s">
        <v>8</v>
      </c>
    </row>
    <row r="1024" spans="1:30" ht="31.5" hidden="1" x14ac:dyDescent="0.25">
      <c r="A1024" t="s">
        <v>2833</v>
      </c>
      <c r="B1024" t="s">
        <v>2128</v>
      </c>
      <c r="C1024" s="17">
        <f>+SUBTOTAL(3,$F$8:F1024)</f>
        <v>45</v>
      </c>
      <c r="D1024" s="24" t="s">
        <v>174</v>
      </c>
      <c r="E1024" s="25" t="s">
        <v>190</v>
      </c>
      <c r="F1024" s="23" t="s">
        <v>443</v>
      </c>
      <c r="G1024" s="23" t="s">
        <v>413</v>
      </c>
      <c r="H1024" s="19" t="str">
        <f t="shared" si="55"/>
        <v>Бурхонова Гавхар Тураевна Дўконлар, маиший хизмат кўрсатиш корхоналари</v>
      </c>
      <c r="I1024" s="23"/>
      <c r="J1024" s="25" t="s">
        <v>24</v>
      </c>
      <c r="K1024" s="25" t="s">
        <v>155</v>
      </c>
      <c r="L1024" s="18"/>
      <c r="M1024" s="18"/>
      <c r="N1024" s="20"/>
      <c r="O1024" s="20"/>
      <c r="P1024" s="20"/>
      <c r="Q1024" s="20"/>
      <c r="R1024" s="21">
        <v>200</v>
      </c>
      <c r="S1024" s="27">
        <v>200</v>
      </c>
      <c r="T1024" s="27">
        <v>0</v>
      </c>
      <c r="U1024" s="27">
        <v>0</v>
      </c>
      <c r="V1024" s="27">
        <v>0</v>
      </c>
      <c r="W1024" s="22">
        <v>1</v>
      </c>
      <c r="X1024" s="27">
        <v>1</v>
      </c>
      <c r="Y1024" s="26">
        <v>0</v>
      </c>
      <c r="Z1024" s="26">
        <v>0</v>
      </c>
      <c r="AA1024" s="40">
        <v>44791</v>
      </c>
      <c r="AB1024" s="34">
        <v>44791</v>
      </c>
      <c r="AC1024" s="34" t="s">
        <v>2253</v>
      </c>
      <c r="AD1024" s="25" t="s">
        <v>8</v>
      </c>
    </row>
    <row r="1025" spans="1:30" ht="47.25" hidden="1" x14ac:dyDescent="0.25">
      <c r="A1025" t="s">
        <v>2834</v>
      </c>
      <c r="B1025" t="s">
        <v>2128</v>
      </c>
      <c r="C1025" s="17">
        <f>+SUBTOTAL(3,$F$8:F1025)</f>
        <v>45</v>
      </c>
      <c r="D1025" s="24" t="s">
        <v>174</v>
      </c>
      <c r="E1025" s="25" t="s">
        <v>190</v>
      </c>
      <c r="F1025" s="23" t="s">
        <v>441</v>
      </c>
      <c r="G1025" s="23" t="s">
        <v>413</v>
      </c>
      <c r="H1025" s="19" t="str">
        <f t="shared" si="55"/>
        <v>Каландаров Бердимурод Хожимуродович Дўконлар, маиший хизмат кўрсатиш корхоналари</v>
      </c>
      <c r="I1025" s="23"/>
      <c r="J1025" s="25" t="s">
        <v>24</v>
      </c>
      <c r="K1025" s="25" t="s">
        <v>155</v>
      </c>
      <c r="L1025" s="18"/>
      <c r="M1025" s="18"/>
      <c r="N1025" s="20"/>
      <c r="O1025" s="20"/>
      <c r="P1025" s="20"/>
      <c r="Q1025" s="20"/>
      <c r="R1025" s="21">
        <v>350</v>
      </c>
      <c r="S1025" s="27">
        <v>350</v>
      </c>
      <c r="T1025" s="27">
        <v>0</v>
      </c>
      <c r="U1025" s="27">
        <v>0</v>
      </c>
      <c r="V1025" s="27">
        <v>0</v>
      </c>
      <c r="W1025" s="22">
        <v>1</v>
      </c>
      <c r="X1025" s="27">
        <v>1</v>
      </c>
      <c r="Y1025" s="26">
        <v>0</v>
      </c>
      <c r="Z1025" s="26">
        <v>0</v>
      </c>
      <c r="AA1025" s="40">
        <v>44849</v>
      </c>
      <c r="AB1025" s="34">
        <v>44849</v>
      </c>
      <c r="AC1025" s="34" t="s">
        <v>2270</v>
      </c>
      <c r="AD1025" s="25" t="s">
        <v>8</v>
      </c>
    </row>
    <row r="1026" spans="1:30" ht="31.5" hidden="1" x14ac:dyDescent="0.25">
      <c r="A1026" t="s">
        <v>2835</v>
      </c>
      <c r="B1026" t="s">
        <v>2128</v>
      </c>
      <c r="C1026" s="17">
        <f>+SUBTOTAL(3,$F$8:F1026)</f>
        <v>45</v>
      </c>
      <c r="D1026" s="24" t="s">
        <v>174</v>
      </c>
      <c r="E1026" s="25" t="s">
        <v>190</v>
      </c>
      <c r="F1026" s="23" t="s">
        <v>409</v>
      </c>
      <c r="G1026" s="23" t="s">
        <v>119</v>
      </c>
      <c r="H1026" s="19" t="str">
        <f t="shared" si="55"/>
        <v>Олимов Ортик Турсунович Савдо, умумий овқатланиш ва маиший хизмат</v>
      </c>
      <c r="I1026" s="23"/>
      <c r="J1026" s="25" t="s">
        <v>24</v>
      </c>
      <c r="K1026" s="25" t="s">
        <v>155</v>
      </c>
      <c r="L1026" s="18"/>
      <c r="M1026" s="18"/>
      <c r="N1026" s="20"/>
      <c r="O1026" s="20"/>
      <c r="P1026" s="20"/>
      <c r="Q1026" s="20"/>
      <c r="R1026" s="21">
        <v>550</v>
      </c>
      <c r="S1026" s="27">
        <v>550</v>
      </c>
      <c r="T1026" s="27">
        <v>0</v>
      </c>
      <c r="U1026" s="27">
        <v>0</v>
      </c>
      <c r="V1026" s="27">
        <v>0</v>
      </c>
      <c r="W1026" s="22">
        <v>4</v>
      </c>
      <c r="X1026" s="27">
        <v>4</v>
      </c>
      <c r="Y1026" s="26">
        <v>0</v>
      </c>
      <c r="Z1026" s="26">
        <v>0</v>
      </c>
      <c r="AA1026" s="40">
        <v>44846</v>
      </c>
      <c r="AB1026" s="34">
        <v>44846</v>
      </c>
      <c r="AC1026" s="34" t="s">
        <v>3219</v>
      </c>
      <c r="AD1026" s="25" t="s">
        <v>8</v>
      </c>
    </row>
    <row r="1027" spans="1:30" ht="47.25" hidden="1" x14ac:dyDescent="0.25">
      <c r="A1027" t="s">
        <v>2836</v>
      </c>
      <c r="B1027" t="s">
        <v>2128</v>
      </c>
      <c r="C1027" s="17">
        <f>+SUBTOTAL(3,$F$8:F1027)</f>
        <v>45</v>
      </c>
      <c r="D1027" s="24" t="s">
        <v>174</v>
      </c>
      <c r="E1027" s="25" t="s">
        <v>190</v>
      </c>
      <c r="F1027" s="23" t="s">
        <v>401</v>
      </c>
      <c r="G1027" s="23" t="s">
        <v>402</v>
      </c>
      <c r="H1027" s="19" t="str">
        <f t="shared" si="55"/>
        <v>Холмуродов Азам Шахриёрович Ёғочни қайта ишлаш, ёғочниқайта ишлаш, пулла ва қоғоз саноати</v>
      </c>
      <c r="I1027" s="23"/>
      <c r="J1027" s="25" t="s">
        <v>20</v>
      </c>
      <c r="K1027" s="25" t="s">
        <v>537</v>
      </c>
      <c r="L1027" s="18"/>
      <c r="M1027" s="18"/>
      <c r="N1027" s="20"/>
      <c r="O1027" s="20"/>
      <c r="P1027" s="20"/>
      <c r="Q1027" s="20"/>
      <c r="R1027" s="21">
        <v>600</v>
      </c>
      <c r="S1027" s="27">
        <v>600</v>
      </c>
      <c r="T1027" s="27">
        <v>0</v>
      </c>
      <c r="U1027" s="27">
        <v>0</v>
      </c>
      <c r="V1027" s="27">
        <v>0</v>
      </c>
      <c r="W1027" s="22">
        <v>5</v>
      </c>
      <c r="X1027" s="27">
        <v>5</v>
      </c>
      <c r="Y1027" s="26">
        <v>0</v>
      </c>
      <c r="Z1027" s="26">
        <v>0</v>
      </c>
      <c r="AA1027" s="40">
        <v>44791</v>
      </c>
      <c r="AB1027" s="34">
        <v>44791</v>
      </c>
      <c r="AC1027" s="34" t="s">
        <v>2274</v>
      </c>
      <c r="AD1027" s="25" t="s">
        <v>8</v>
      </c>
    </row>
    <row r="1028" spans="1:30" ht="47.25" hidden="1" x14ac:dyDescent="0.25">
      <c r="A1028" t="s">
        <v>2837</v>
      </c>
      <c r="B1028" t="s">
        <v>2128</v>
      </c>
      <c r="C1028" s="17">
        <f>+SUBTOTAL(3,$F$8:F1028)</f>
        <v>45</v>
      </c>
      <c r="D1028" s="24" t="s">
        <v>174</v>
      </c>
      <c r="E1028" s="25" t="s">
        <v>190</v>
      </c>
      <c r="F1028" s="23" t="s">
        <v>417</v>
      </c>
      <c r="G1028" s="23" t="s">
        <v>418</v>
      </c>
      <c r="H1028" s="19" t="str">
        <f t="shared" si="55"/>
        <v>Эргашев Ғолибжон Зокир ўғли Ўйин майдонлари ва стадионлар, мавсумий ёрдам хоналари</v>
      </c>
      <c r="I1028" s="23"/>
      <c r="J1028" s="25" t="s">
        <v>24</v>
      </c>
      <c r="K1028" s="25" t="s">
        <v>528</v>
      </c>
      <c r="L1028" s="18"/>
      <c r="M1028" s="18"/>
      <c r="N1028" s="20"/>
      <c r="O1028" s="20"/>
      <c r="P1028" s="20"/>
      <c r="Q1028" s="20"/>
      <c r="R1028" s="21">
        <v>350</v>
      </c>
      <c r="S1028" s="27">
        <v>350</v>
      </c>
      <c r="T1028" s="27">
        <v>0</v>
      </c>
      <c r="U1028" s="27">
        <v>0</v>
      </c>
      <c r="V1028" s="27">
        <v>0</v>
      </c>
      <c r="W1028" s="22">
        <v>3</v>
      </c>
      <c r="X1028" s="27">
        <v>3</v>
      </c>
      <c r="Y1028" s="26">
        <v>0</v>
      </c>
      <c r="Z1028" s="26">
        <v>0</v>
      </c>
      <c r="AA1028" s="40">
        <v>44840</v>
      </c>
      <c r="AB1028" s="34">
        <v>44840</v>
      </c>
      <c r="AC1028" s="34" t="s">
        <v>2300</v>
      </c>
      <c r="AD1028" s="25" t="s">
        <v>8</v>
      </c>
    </row>
    <row r="1029" spans="1:30" ht="31.5" hidden="1" x14ac:dyDescent="0.25">
      <c r="A1029" t="s">
        <v>2838</v>
      </c>
      <c r="B1029" t="s">
        <v>2128</v>
      </c>
      <c r="C1029" s="17">
        <f>+SUBTOTAL(3,$F$8:F1029)</f>
        <v>45</v>
      </c>
      <c r="D1029" s="24" t="s">
        <v>174</v>
      </c>
      <c r="E1029" s="25" t="s">
        <v>190</v>
      </c>
      <c r="F1029" s="23" t="s">
        <v>613</v>
      </c>
      <c r="G1029" s="23" t="s">
        <v>403</v>
      </c>
      <c r="H1029" s="19" t="str">
        <f t="shared" si="55"/>
        <v xml:space="preserve"> Мўсинов Ғайрат Савдо дўкони ҳамда маиший хизмат кўрсатишни шахобчаси</v>
      </c>
      <c r="I1029" s="23"/>
      <c r="J1029" s="25" t="s">
        <v>24</v>
      </c>
      <c r="K1029" s="25" t="s">
        <v>155</v>
      </c>
      <c r="L1029" s="18"/>
      <c r="M1029" s="18"/>
      <c r="N1029" s="20"/>
      <c r="O1029" s="20"/>
      <c r="P1029" s="20"/>
      <c r="Q1029" s="20"/>
      <c r="R1029" s="21">
        <v>7000</v>
      </c>
      <c r="S1029" s="27">
        <v>7000</v>
      </c>
      <c r="T1029" s="27">
        <v>0</v>
      </c>
      <c r="U1029" s="27">
        <v>0</v>
      </c>
      <c r="V1029" s="27">
        <v>0</v>
      </c>
      <c r="W1029" s="22">
        <v>10</v>
      </c>
      <c r="X1029" s="27">
        <v>10</v>
      </c>
      <c r="Y1029" s="26">
        <v>0</v>
      </c>
      <c r="Z1029" s="26">
        <v>0</v>
      </c>
      <c r="AA1029" s="40">
        <v>44876</v>
      </c>
      <c r="AB1029" s="34">
        <v>44876</v>
      </c>
      <c r="AC1029" s="34" t="s">
        <v>2292</v>
      </c>
      <c r="AD1029" s="25" t="s">
        <v>8</v>
      </c>
    </row>
    <row r="1030" spans="1:30" ht="31.5" hidden="1" x14ac:dyDescent="0.25">
      <c r="A1030" t="s">
        <v>2839</v>
      </c>
      <c r="B1030" t="s">
        <v>2128</v>
      </c>
      <c r="C1030" s="17">
        <f>+SUBTOTAL(3,$F$8:F1030)</f>
        <v>45</v>
      </c>
      <c r="D1030" s="24" t="s">
        <v>174</v>
      </c>
      <c r="E1030" s="25" t="s">
        <v>190</v>
      </c>
      <c r="F1030" s="23" t="s">
        <v>400</v>
      </c>
      <c r="G1030" s="23" t="s">
        <v>83</v>
      </c>
      <c r="H1030" s="19" t="str">
        <f t="shared" si="55"/>
        <v>"AGRO-KOMPLEKS" ф/х Паррандачиликни ривожлантириш</v>
      </c>
      <c r="I1030" s="23"/>
      <c r="J1030" s="25" t="s">
        <v>23</v>
      </c>
      <c r="K1030" s="25" t="s">
        <v>83</v>
      </c>
      <c r="L1030" s="18"/>
      <c r="M1030" s="18"/>
      <c r="N1030" s="20"/>
      <c r="O1030" s="20"/>
      <c r="P1030" s="20"/>
      <c r="Q1030" s="20"/>
      <c r="R1030" s="21">
        <v>9500</v>
      </c>
      <c r="S1030" s="27">
        <v>9500</v>
      </c>
      <c r="T1030" s="27">
        <v>0</v>
      </c>
      <c r="U1030" s="27">
        <v>0</v>
      </c>
      <c r="V1030" s="27">
        <v>0</v>
      </c>
      <c r="W1030" s="22">
        <v>9</v>
      </c>
      <c r="X1030" s="27">
        <v>9</v>
      </c>
      <c r="Y1030" s="26">
        <v>0</v>
      </c>
      <c r="Z1030" s="26">
        <v>0</v>
      </c>
      <c r="AA1030" s="40">
        <v>44733</v>
      </c>
      <c r="AB1030" s="34">
        <v>44733</v>
      </c>
      <c r="AC1030" s="34" t="s">
        <v>2295</v>
      </c>
      <c r="AD1030" s="25" t="s">
        <v>8</v>
      </c>
    </row>
    <row r="1031" spans="1:30" ht="31.5" hidden="1" x14ac:dyDescent="0.25">
      <c r="A1031" t="s">
        <v>2840</v>
      </c>
      <c r="B1031" t="s">
        <v>2128</v>
      </c>
      <c r="C1031" s="17">
        <f>+SUBTOTAL(3,$F$8:F1031)</f>
        <v>45</v>
      </c>
      <c r="D1031" s="24" t="s">
        <v>174</v>
      </c>
      <c r="E1031" s="25" t="s">
        <v>190</v>
      </c>
      <c r="F1031" s="23" t="s">
        <v>921</v>
      </c>
      <c r="G1031" s="23" t="s">
        <v>428</v>
      </c>
      <c r="H1031" s="19" t="str">
        <f t="shared" si="55"/>
        <v>"AKFA-LEADER"МЧЖ Акфа эшикромлари ишлаб чиқариш</v>
      </c>
      <c r="I1031" s="23"/>
      <c r="J1031" s="25" t="s">
        <v>20</v>
      </c>
      <c r="K1031" s="25" t="s">
        <v>527</v>
      </c>
      <c r="L1031" s="18"/>
      <c r="M1031" s="18"/>
      <c r="N1031" s="20"/>
      <c r="O1031" s="20"/>
      <c r="P1031" s="20"/>
      <c r="Q1031" s="20"/>
      <c r="R1031" s="21">
        <v>450</v>
      </c>
      <c r="S1031" s="27">
        <v>450</v>
      </c>
      <c r="T1031" s="27">
        <v>0</v>
      </c>
      <c r="U1031" s="27">
        <v>0</v>
      </c>
      <c r="V1031" s="27">
        <v>0</v>
      </c>
      <c r="W1031" s="22">
        <v>2</v>
      </c>
      <c r="X1031" s="27">
        <v>2</v>
      </c>
      <c r="Y1031" s="26">
        <v>0</v>
      </c>
      <c r="Z1031" s="26">
        <v>0</v>
      </c>
      <c r="AA1031" s="40">
        <v>44620</v>
      </c>
      <c r="AB1031" s="34">
        <v>44620</v>
      </c>
      <c r="AC1031" s="34" t="s">
        <v>3225</v>
      </c>
      <c r="AD1031" s="25" t="s">
        <v>8</v>
      </c>
    </row>
    <row r="1032" spans="1:30" ht="47.25" hidden="1" x14ac:dyDescent="0.25">
      <c r="A1032" t="s">
        <v>2841</v>
      </c>
      <c r="B1032" t="s">
        <v>2128</v>
      </c>
      <c r="C1032" s="17">
        <f>+SUBTOTAL(3,$F$8:F1032)</f>
        <v>45</v>
      </c>
      <c r="D1032" s="24" t="s">
        <v>174</v>
      </c>
      <c r="E1032" s="25" t="s">
        <v>190</v>
      </c>
      <c r="F1032" s="23" t="s">
        <v>922</v>
      </c>
      <c r="G1032" s="23" t="s">
        <v>428</v>
      </c>
      <c r="H1032" s="19" t="str">
        <f t="shared" ref="H1032:H1095" si="58">+CONCATENATE(F1032," ",G1032)</f>
        <v>"ASL SIFAT UNVERSAL DIZAYN SERVIS"МЧЖ Акфа эшикромлари ишлаб чиқариш</v>
      </c>
      <c r="I1032" s="23"/>
      <c r="J1032" s="25" t="s">
        <v>20</v>
      </c>
      <c r="K1032" s="25" t="s">
        <v>527</v>
      </c>
      <c r="L1032" s="18"/>
      <c r="M1032" s="18"/>
      <c r="N1032" s="20"/>
      <c r="O1032" s="20"/>
      <c r="P1032" s="20"/>
      <c r="Q1032" s="20"/>
      <c r="R1032" s="21">
        <v>450</v>
      </c>
      <c r="S1032" s="27">
        <v>450</v>
      </c>
      <c r="T1032" s="27">
        <v>0</v>
      </c>
      <c r="U1032" s="27">
        <v>0</v>
      </c>
      <c r="V1032" s="27">
        <v>0</v>
      </c>
      <c r="W1032" s="22">
        <v>2</v>
      </c>
      <c r="X1032" s="27">
        <v>2</v>
      </c>
      <c r="Y1032" s="26">
        <v>0</v>
      </c>
      <c r="Z1032" s="26">
        <v>0</v>
      </c>
      <c r="AA1032" s="40">
        <v>44621</v>
      </c>
      <c r="AB1032" s="34">
        <v>44620</v>
      </c>
      <c r="AC1032" s="34" t="s">
        <v>3276</v>
      </c>
      <c r="AD1032" s="25" t="s">
        <v>8</v>
      </c>
    </row>
    <row r="1033" spans="1:30" ht="31.5" hidden="1" x14ac:dyDescent="0.25">
      <c r="A1033" t="s">
        <v>2842</v>
      </c>
      <c r="B1033" t="s">
        <v>2128</v>
      </c>
      <c r="C1033" s="17">
        <f>+SUBTOTAL(3,$F$8:F1033)</f>
        <v>45</v>
      </c>
      <c r="D1033" s="24" t="s">
        <v>174</v>
      </c>
      <c r="E1033" s="25" t="s">
        <v>190</v>
      </c>
      <c r="F1033" s="23" t="s">
        <v>929</v>
      </c>
      <c r="G1033" s="23" t="s">
        <v>104</v>
      </c>
      <c r="H1033" s="19" t="str">
        <f t="shared" si="58"/>
        <v>"ASMIRA ANGEL"НОУ  МТМ ташкил этиш</v>
      </c>
      <c r="I1033" s="23"/>
      <c r="J1033" s="25" t="s">
        <v>24</v>
      </c>
      <c r="K1033" s="25" t="s">
        <v>529</v>
      </c>
      <c r="L1033" s="18"/>
      <c r="M1033" s="18"/>
      <c r="N1033" s="20"/>
      <c r="O1033" s="20"/>
      <c r="P1033" s="20"/>
      <c r="Q1033" s="20"/>
      <c r="R1033" s="21">
        <v>337.5</v>
      </c>
      <c r="S1033" s="27">
        <v>337.5</v>
      </c>
      <c r="T1033" s="27">
        <v>0</v>
      </c>
      <c r="U1033" s="27">
        <v>0</v>
      </c>
      <c r="V1033" s="27">
        <v>0</v>
      </c>
      <c r="W1033" s="22">
        <v>2</v>
      </c>
      <c r="X1033" s="27">
        <v>2</v>
      </c>
      <c r="Y1033" s="26">
        <v>0</v>
      </c>
      <c r="Z1033" s="26">
        <v>0</v>
      </c>
      <c r="AA1033" s="40">
        <v>44622</v>
      </c>
      <c r="AB1033" s="34">
        <v>44622</v>
      </c>
      <c r="AC1033" s="34" t="s">
        <v>3772</v>
      </c>
      <c r="AD1033" s="25" t="s">
        <v>8</v>
      </c>
    </row>
    <row r="1034" spans="1:30" ht="31.5" hidden="1" x14ac:dyDescent="0.25">
      <c r="A1034" t="s">
        <v>2843</v>
      </c>
      <c r="B1034" t="s">
        <v>2128</v>
      </c>
      <c r="C1034" s="17">
        <f>+SUBTOTAL(3,$F$8:F1034)</f>
        <v>45</v>
      </c>
      <c r="D1034" s="24" t="s">
        <v>174</v>
      </c>
      <c r="E1034" s="25" t="s">
        <v>190</v>
      </c>
      <c r="F1034" s="23" t="s">
        <v>916</v>
      </c>
      <c r="G1034" s="23" t="s">
        <v>30</v>
      </c>
      <c r="H1034" s="19" t="str">
        <f t="shared" si="58"/>
        <v>"BAXTIGUL-TEKSTEL"МЧЖ Тикувчиликни ташкил этиш</v>
      </c>
      <c r="I1034" s="23"/>
      <c r="J1034" s="25" t="s">
        <v>20</v>
      </c>
      <c r="K1034" s="25" t="s">
        <v>40</v>
      </c>
      <c r="L1034" s="18"/>
      <c r="M1034" s="18"/>
      <c r="N1034" s="20"/>
      <c r="O1034" s="20"/>
      <c r="P1034" s="20"/>
      <c r="Q1034" s="20"/>
      <c r="R1034" s="21">
        <v>600</v>
      </c>
      <c r="S1034" s="27">
        <v>600</v>
      </c>
      <c r="T1034" s="27">
        <v>0</v>
      </c>
      <c r="U1034" s="27">
        <v>0</v>
      </c>
      <c r="V1034" s="27">
        <v>0</v>
      </c>
      <c r="W1034" s="22">
        <v>2</v>
      </c>
      <c r="X1034" s="27">
        <v>2</v>
      </c>
      <c r="Y1034" s="26">
        <v>0</v>
      </c>
      <c r="Z1034" s="26">
        <v>0</v>
      </c>
      <c r="AA1034" s="40">
        <v>44840</v>
      </c>
      <c r="AB1034" s="34">
        <v>44840</v>
      </c>
      <c r="AC1034" s="34" t="s">
        <v>2302</v>
      </c>
      <c r="AD1034" s="25" t="s">
        <v>8</v>
      </c>
    </row>
    <row r="1035" spans="1:30" ht="31.5" hidden="1" x14ac:dyDescent="0.25">
      <c r="A1035" t="s">
        <v>2844</v>
      </c>
      <c r="B1035" t="s">
        <v>2128</v>
      </c>
      <c r="C1035" s="17">
        <f>+SUBTOTAL(3,$F$8:F1035)</f>
        <v>45</v>
      </c>
      <c r="D1035" s="24" t="s">
        <v>174</v>
      </c>
      <c r="E1035" s="25" t="s">
        <v>190</v>
      </c>
      <c r="F1035" s="23" t="s">
        <v>915</v>
      </c>
      <c r="G1035" s="23" t="s">
        <v>420</v>
      </c>
      <c r="H1035" s="19" t="str">
        <f t="shared" si="58"/>
        <v>"BEKZODJON RUSTAMJON"ҚК Курилиш матераллари савдо дўкони ташкил этиш</v>
      </c>
      <c r="I1035" s="23"/>
      <c r="J1035" s="25" t="s">
        <v>24</v>
      </c>
      <c r="K1035" s="25" t="s">
        <v>155</v>
      </c>
      <c r="L1035" s="18"/>
      <c r="M1035" s="18"/>
      <c r="N1035" s="20"/>
      <c r="O1035" s="20"/>
      <c r="P1035" s="20"/>
      <c r="Q1035" s="20"/>
      <c r="R1035" s="21">
        <v>750</v>
      </c>
      <c r="S1035" s="27">
        <v>750</v>
      </c>
      <c r="T1035" s="27">
        <v>0</v>
      </c>
      <c r="U1035" s="27">
        <v>0</v>
      </c>
      <c r="V1035" s="27">
        <v>0</v>
      </c>
      <c r="W1035" s="22">
        <v>2</v>
      </c>
      <c r="X1035" s="27">
        <v>2</v>
      </c>
      <c r="Y1035" s="26">
        <v>0</v>
      </c>
      <c r="Z1035" s="26">
        <v>0</v>
      </c>
      <c r="AA1035" s="40">
        <v>44646</v>
      </c>
      <c r="AB1035" s="34">
        <v>44646</v>
      </c>
      <c r="AC1035" s="34" t="s">
        <v>2191</v>
      </c>
      <c r="AD1035" s="25" t="s">
        <v>8</v>
      </c>
    </row>
    <row r="1036" spans="1:30" ht="31.5" hidden="1" x14ac:dyDescent="0.25">
      <c r="A1036" t="s">
        <v>2845</v>
      </c>
      <c r="B1036" t="s">
        <v>2128</v>
      </c>
      <c r="C1036" s="17">
        <f>+SUBTOTAL(3,$F$8:F1036)</f>
        <v>45</v>
      </c>
      <c r="D1036" s="24" t="s">
        <v>174</v>
      </c>
      <c r="E1036" s="25" t="s">
        <v>190</v>
      </c>
      <c r="F1036" s="23" t="s">
        <v>907</v>
      </c>
      <c r="G1036" s="23" t="s">
        <v>82</v>
      </c>
      <c r="H1036" s="19" t="str">
        <f t="shared" si="58"/>
        <v>"FITNESS CLUB EVEREST"МЧЖ Фитнес клуб хизматини ташкил этиш</v>
      </c>
      <c r="I1036" s="23"/>
      <c r="J1036" s="25" t="s">
        <v>24</v>
      </c>
      <c r="K1036" s="25" t="s">
        <v>528</v>
      </c>
      <c r="L1036" s="18"/>
      <c r="M1036" s="18"/>
      <c r="N1036" s="20"/>
      <c r="O1036" s="20"/>
      <c r="P1036" s="20"/>
      <c r="Q1036" s="20"/>
      <c r="R1036" s="21">
        <v>900</v>
      </c>
      <c r="S1036" s="27">
        <v>300</v>
      </c>
      <c r="T1036" s="27">
        <v>600</v>
      </c>
      <c r="U1036" s="27">
        <v>0</v>
      </c>
      <c r="V1036" s="27">
        <v>0</v>
      </c>
      <c r="W1036" s="22">
        <v>5</v>
      </c>
      <c r="X1036" s="27">
        <v>5</v>
      </c>
      <c r="Y1036" s="26">
        <v>0</v>
      </c>
      <c r="Z1036" s="26">
        <v>0</v>
      </c>
      <c r="AA1036" s="40">
        <v>44646</v>
      </c>
      <c r="AB1036" s="34">
        <v>44646</v>
      </c>
      <c r="AC1036" s="34" t="s">
        <v>2273</v>
      </c>
      <c r="AD1036" s="25" t="s">
        <v>7</v>
      </c>
    </row>
    <row r="1037" spans="1:30" ht="31.5" hidden="1" x14ac:dyDescent="0.25">
      <c r="A1037" t="s">
        <v>2846</v>
      </c>
      <c r="B1037" t="s">
        <v>2128</v>
      </c>
      <c r="C1037" s="17">
        <f>+SUBTOTAL(3,$F$8:F1037)</f>
        <v>45</v>
      </c>
      <c r="D1037" s="24" t="s">
        <v>174</v>
      </c>
      <c r="E1037" s="25" t="s">
        <v>190</v>
      </c>
      <c r="F1037" s="23" t="s">
        <v>904</v>
      </c>
      <c r="G1037" s="23" t="s">
        <v>110</v>
      </c>
      <c r="H1037" s="19" t="str">
        <f t="shared" si="58"/>
        <v>"GAYRATBOBO BOG`I"ФХ Узумчиликни ривожлантириш</v>
      </c>
      <c r="I1037" s="23"/>
      <c r="J1037" s="25" t="s">
        <v>23</v>
      </c>
      <c r="K1037" s="25" t="s">
        <v>110</v>
      </c>
      <c r="L1037" s="18"/>
      <c r="M1037" s="18"/>
      <c r="N1037" s="20"/>
      <c r="O1037" s="20"/>
      <c r="P1037" s="20"/>
      <c r="Q1037" s="20"/>
      <c r="R1037" s="21">
        <v>1000</v>
      </c>
      <c r="S1037" s="27">
        <v>300</v>
      </c>
      <c r="T1037" s="27">
        <v>700</v>
      </c>
      <c r="U1037" s="27">
        <v>0</v>
      </c>
      <c r="V1037" s="27">
        <v>0</v>
      </c>
      <c r="W1037" s="22">
        <v>11</v>
      </c>
      <c r="X1037" s="27">
        <v>11</v>
      </c>
      <c r="Y1037" s="26">
        <v>0</v>
      </c>
      <c r="Z1037" s="26">
        <v>0</v>
      </c>
      <c r="AA1037" s="40">
        <v>44646</v>
      </c>
      <c r="AB1037" s="34">
        <v>44646</v>
      </c>
      <c r="AC1037" s="34" t="s">
        <v>2185</v>
      </c>
      <c r="AD1037" s="25" t="s">
        <v>7</v>
      </c>
    </row>
    <row r="1038" spans="1:30" ht="47.25" hidden="1" x14ac:dyDescent="0.25">
      <c r="A1038" t="s">
        <v>2847</v>
      </c>
      <c r="B1038" t="s">
        <v>2128</v>
      </c>
      <c r="C1038" s="17">
        <f>+SUBTOTAL(3,$F$8:F1038)</f>
        <v>45</v>
      </c>
      <c r="D1038" s="24" t="s">
        <v>174</v>
      </c>
      <c r="E1038" s="25" t="s">
        <v>190</v>
      </c>
      <c r="F1038" s="23" t="s">
        <v>928</v>
      </c>
      <c r="G1038" s="23" t="s">
        <v>431</v>
      </c>
      <c r="H1038" s="19" t="str">
        <f t="shared" si="58"/>
        <v>"MADANIYAT SINOV GAZ"МЧЖ Автомобилларга хизмат кўрсатишни ташкил этиш</v>
      </c>
      <c r="I1038" s="23"/>
      <c r="J1038" s="25" t="s">
        <v>24</v>
      </c>
      <c r="K1038" s="25" t="s">
        <v>525</v>
      </c>
      <c r="L1038" s="18"/>
      <c r="M1038" s="18"/>
      <c r="N1038" s="20"/>
      <c r="O1038" s="20"/>
      <c r="P1038" s="20"/>
      <c r="Q1038" s="20"/>
      <c r="R1038" s="21">
        <v>350</v>
      </c>
      <c r="S1038" s="27">
        <v>350</v>
      </c>
      <c r="T1038" s="27">
        <v>0</v>
      </c>
      <c r="U1038" s="27">
        <v>0</v>
      </c>
      <c r="V1038" s="27">
        <v>0</v>
      </c>
      <c r="W1038" s="22">
        <v>2</v>
      </c>
      <c r="X1038" s="27">
        <v>2</v>
      </c>
      <c r="Y1038" s="26">
        <v>0</v>
      </c>
      <c r="Z1038" s="26">
        <v>0</v>
      </c>
      <c r="AA1038" s="40">
        <v>44645</v>
      </c>
      <c r="AB1038" s="34">
        <v>44645</v>
      </c>
      <c r="AC1038" s="34" t="s">
        <v>3223</v>
      </c>
      <c r="AD1038" s="25" t="s">
        <v>8</v>
      </c>
    </row>
    <row r="1039" spans="1:30" ht="31.5" hidden="1" x14ac:dyDescent="0.25">
      <c r="A1039" t="s">
        <v>2848</v>
      </c>
      <c r="B1039" t="s">
        <v>2128</v>
      </c>
      <c r="C1039" s="17">
        <f>+SUBTOTAL(3,$F$8:F1039)</f>
        <v>45</v>
      </c>
      <c r="D1039" s="24" t="s">
        <v>174</v>
      </c>
      <c r="E1039" s="25" t="s">
        <v>190</v>
      </c>
      <c r="F1039" s="23" t="s">
        <v>913</v>
      </c>
      <c r="G1039" s="23" t="s">
        <v>162</v>
      </c>
      <c r="H1039" s="19" t="str">
        <f t="shared" si="58"/>
        <v>"MANSUROV FARRUX SERVIS"ХК Қурилиш материаллари савдо комплекси</v>
      </c>
      <c r="I1039" s="23"/>
      <c r="J1039" s="25" t="s">
        <v>24</v>
      </c>
      <c r="K1039" s="25" t="s">
        <v>155</v>
      </c>
      <c r="L1039" s="18"/>
      <c r="M1039" s="18"/>
      <c r="N1039" s="20"/>
      <c r="O1039" s="20"/>
      <c r="P1039" s="20"/>
      <c r="Q1039" s="20"/>
      <c r="R1039" s="21">
        <v>1500</v>
      </c>
      <c r="S1039" s="27">
        <v>1500</v>
      </c>
      <c r="T1039" s="27">
        <v>0</v>
      </c>
      <c r="U1039" s="27">
        <v>0</v>
      </c>
      <c r="V1039" s="27">
        <v>0</v>
      </c>
      <c r="W1039" s="22">
        <v>2</v>
      </c>
      <c r="X1039" s="27">
        <v>2</v>
      </c>
      <c r="Y1039" s="26">
        <v>0</v>
      </c>
      <c r="Z1039" s="26">
        <v>0</v>
      </c>
      <c r="AA1039" s="40">
        <v>44840</v>
      </c>
      <c r="AB1039" s="34">
        <v>44840</v>
      </c>
      <c r="AC1039" s="34" t="s">
        <v>2134</v>
      </c>
      <c r="AD1039" s="25" t="s">
        <v>8</v>
      </c>
    </row>
    <row r="1040" spans="1:30" ht="47.25" hidden="1" x14ac:dyDescent="0.25">
      <c r="A1040" t="s">
        <v>2849</v>
      </c>
      <c r="B1040" t="s">
        <v>2128</v>
      </c>
      <c r="C1040" s="17">
        <f>+SUBTOTAL(3,$F$8:F1040)</f>
        <v>45</v>
      </c>
      <c r="D1040" s="24" t="s">
        <v>174</v>
      </c>
      <c r="E1040" s="25" t="s">
        <v>190</v>
      </c>
      <c r="F1040" s="23" t="s">
        <v>911</v>
      </c>
      <c r="G1040" s="23" t="s">
        <v>416</v>
      </c>
      <c r="H1040" s="19" t="str">
        <f t="shared" si="58"/>
        <v>"MURODILLO UNIVERSAL  SAVDO"МЧЖ Пластмасса яшик ишлаб чиқаришни ташкил этиш</v>
      </c>
      <c r="I1040" s="23"/>
      <c r="J1040" s="25" t="s">
        <v>20</v>
      </c>
      <c r="K1040" s="25" t="s">
        <v>552</v>
      </c>
      <c r="L1040" s="18"/>
      <c r="M1040" s="18"/>
      <c r="N1040" s="20"/>
      <c r="O1040" s="20"/>
      <c r="P1040" s="20"/>
      <c r="Q1040" s="20"/>
      <c r="R1040" s="21">
        <v>495</v>
      </c>
      <c r="S1040" s="27">
        <v>250</v>
      </c>
      <c r="T1040" s="27">
        <v>245</v>
      </c>
      <c r="U1040" s="27">
        <v>0</v>
      </c>
      <c r="V1040" s="27">
        <v>0</v>
      </c>
      <c r="W1040" s="22">
        <v>3</v>
      </c>
      <c r="X1040" s="27">
        <v>3</v>
      </c>
      <c r="Y1040" s="26">
        <v>0</v>
      </c>
      <c r="Z1040" s="26">
        <v>0</v>
      </c>
      <c r="AA1040" s="40">
        <v>44733</v>
      </c>
      <c r="AB1040" s="34">
        <v>44733</v>
      </c>
      <c r="AC1040" s="34" t="s">
        <v>2298</v>
      </c>
      <c r="AD1040" s="25" t="s">
        <v>21</v>
      </c>
    </row>
    <row r="1041" spans="1:30" ht="31.5" hidden="1" x14ac:dyDescent="0.25">
      <c r="A1041" t="s">
        <v>2850</v>
      </c>
      <c r="B1041" t="s">
        <v>2128</v>
      </c>
      <c r="C1041" s="17">
        <f>+SUBTOTAL(3,$F$8:F1041)</f>
        <v>45</v>
      </c>
      <c r="D1041" s="24" t="s">
        <v>174</v>
      </c>
      <c r="E1041" s="25" t="s">
        <v>190</v>
      </c>
      <c r="F1041" s="23" t="s">
        <v>925</v>
      </c>
      <c r="G1041" s="23" t="s">
        <v>430</v>
      </c>
      <c r="H1041" s="19" t="str">
        <f t="shared" si="58"/>
        <v>"NURONIY MINI FUTBOL"МЧЖ Мини стадион ташкил этиш</v>
      </c>
      <c r="I1041" s="23"/>
      <c r="J1041" s="25" t="s">
        <v>24</v>
      </c>
      <c r="K1041" s="25" t="s">
        <v>111</v>
      </c>
      <c r="L1041" s="18"/>
      <c r="M1041" s="18"/>
      <c r="N1041" s="20"/>
      <c r="O1041" s="20"/>
      <c r="P1041" s="20"/>
      <c r="Q1041" s="20"/>
      <c r="R1041" s="21">
        <v>350</v>
      </c>
      <c r="S1041" s="27">
        <v>350</v>
      </c>
      <c r="T1041" s="27">
        <v>0</v>
      </c>
      <c r="U1041" s="27">
        <v>0</v>
      </c>
      <c r="V1041" s="27">
        <v>0</v>
      </c>
      <c r="W1041" s="22">
        <v>2</v>
      </c>
      <c r="X1041" s="27">
        <v>2</v>
      </c>
      <c r="Y1041" s="26">
        <v>0</v>
      </c>
      <c r="Z1041" s="26">
        <v>0</v>
      </c>
      <c r="AA1041" s="40">
        <v>44649</v>
      </c>
      <c r="AB1041" s="34">
        <v>44649</v>
      </c>
      <c r="AC1041" s="34" t="s">
        <v>2137</v>
      </c>
      <c r="AD1041" s="25" t="s">
        <v>8</v>
      </c>
    </row>
    <row r="1042" spans="1:30" ht="31.5" hidden="1" x14ac:dyDescent="0.25">
      <c r="A1042" t="s">
        <v>2851</v>
      </c>
      <c r="B1042" t="s">
        <v>2128</v>
      </c>
      <c r="C1042" s="17">
        <f>+SUBTOTAL(3,$F$8:F1042)</f>
        <v>45</v>
      </c>
      <c r="D1042" s="24" t="s">
        <v>174</v>
      </c>
      <c r="E1042" s="25" t="s">
        <v>190</v>
      </c>
      <c r="F1042" s="23" t="s">
        <v>917</v>
      </c>
      <c r="G1042" s="23" t="s">
        <v>83</v>
      </c>
      <c r="H1042" s="19" t="str">
        <f t="shared" si="58"/>
        <v>"SAYQAL GOLD"МЧЖ Паррандачиликни ривожлантириш</v>
      </c>
      <c r="I1042" s="23"/>
      <c r="J1042" s="25" t="s">
        <v>23</v>
      </c>
      <c r="K1042" s="25" t="s">
        <v>83</v>
      </c>
      <c r="L1042" s="18"/>
      <c r="M1042" s="18"/>
      <c r="N1042" s="20"/>
      <c r="O1042" s="20"/>
      <c r="P1042" s="20"/>
      <c r="Q1042" s="20"/>
      <c r="R1042" s="21">
        <v>536</v>
      </c>
      <c r="S1042" s="27">
        <v>536</v>
      </c>
      <c r="T1042" s="27">
        <v>0</v>
      </c>
      <c r="U1042" s="27">
        <v>0</v>
      </c>
      <c r="V1042" s="27">
        <v>0</v>
      </c>
      <c r="W1042" s="22">
        <v>2</v>
      </c>
      <c r="X1042" s="27">
        <v>2</v>
      </c>
      <c r="Y1042" s="26">
        <v>0</v>
      </c>
      <c r="Z1042" s="26">
        <v>0</v>
      </c>
      <c r="AA1042" s="40">
        <v>44646</v>
      </c>
      <c r="AB1042" s="34">
        <v>44646</v>
      </c>
      <c r="AC1042" s="34" t="s">
        <v>2272</v>
      </c>
      <c r="AD1042" s="25" t="s">
        <v>8</v>
      </c>
    </row>
    <row r="1043" spans="1:30" ht="31.5" hidden="1" x14ac:dyDescent="0.25">
      <c r="A1043" t="s">
        <v>2852</v>
      </c>
      <c r="B1043" t="s">
        <v>2128</v>
      </c>
      <c r="C1043" s="17">
        <f>+SUBTOTAL(3,$F$8:F1043)</f>
        <v>45</v>
      </c>
      <c r="D1043" s="24" t="s">
        <v>174</v>
      </c>
      <c r="E1043" s="25" t="s">
        <v>190</v>
      </c>
      <c r="F1043" s="23" t="s">
        <v>918</v>
      </c>
      <c r="G1043" s="23" t="s">
        <v>423</v>
      </c>
      <c r="H1043" s="19" t="str">
        <f t="shared" si="58"/>
        <v>"SHAFOAT ONA DILRABO"OK Акфа эшик ромлари ишлаб чиқариш</v>
      </c>
      <c r="I1043" s="23"/>
      <c r="J1043" s="25" t="s">
        <v>20</v>
      </c>
      <c r="K1043" s="25" t="s">
        <v>527</v>
      </c>
      <c r="L1043" s="18"/>
      <c r="M1043" s="18"/>
      <c r="N1043" s="20"/>
      <c r="O1043" s="20"/>
      <c r="P1043" s="20"/>
      <c r="Q1043" s="20"/>
      <c r="R1043" s="21">
        <v>517.5</v>
      </c>
      <c r="S1043" s="27">
        <v>517.5</v>
      </c>
      <c r="T1043" s="27">
        <v>0</v>
      </c>
      <c r="U1043" s="27">
        <v>0</v>
      </c>
      <c r="V1043" s="27">
        <v>0</v>
      </c>
      <c r="W1043" s="22">
        <v>2</v>
      </c>
      <c r="X1043" s="27">
        <v>2</v>
      </c>
      <c r="Y1043" s="26">
        <v>0</v>
      </c>
      <c r="Z1043" s="26">
        <v>0</v>
      </c>
      <c r="AA1043" s="40">
        <v>44645</v>
      </c>
      <c r="AB1043" s="34">
        <v>44645</v>
      </c>
      <c r="AC1043" s="34" t="s">
        <v>3224</v>
      </c>
      <c r="AD1043" s="25" t="s">
        <v>8</v>
      </c>
    </row>
    <row r="1044" spans="1:30" ht="31.5" hidden="1" x14ac:dyDescent="0.25">
      <c r="A1044" t="s">
        <v>2853</v>
      </c>
      <c r="B1044" t="s">
        <v>2128</v>
      </c>
      <c r="C1044" s="17">
        <f>+SUBTOTAL(3,$F$8:F1044)</f>
        <v>45</v>
      </c>
      <c r="D1044" s="24" t="s">
        <v>174</v>
      </c>
      <c r="E1044" s="25" t="s">
        <v>190</v>
      </c>
      <c r="F1044" s="23" t="s">
        <v>914</v>
      </c>
      <c r="G1044" s="23" t="s">
        <v>419</v>
      </c>
      <c r="H1044" s="19" t="str">
        <f t="shared" si="58"/>
        <v>"SHAXNOZA -777"МЧЖ Курилиш матераллари</v>
      </c>
      <c r="I1044" s="23"/>
      <c r="J1044" s="25" t="s">
        <v>24</v>
      </c>
      <c r="K1044" s="25" t="s">
        <v>155</v>
      </c>
      <c r="L1044" s="18"/>
      <c r="M1044" s="18"/>
      <c r="N1044" s="20"/>
      <c r="O1044" s="20"/>
      <c r="P1044" s="20"/>
      <c r="Q1044" s="20"/>
      <c r="R1044" s="21">
        <v>850</v>
      </c>
      <c r="S1044" s="27">
        <v>850</v>
      </c>
      <c r="T1044" s="27">
        <v>0</v>
      </c>
      <c r="U1044" s="27">
        <v>0</v>
      </c>
      <c r="V1044" s="27">
        <v>0</v>
      </c>
      <c r="W1044" s="22">
        <v>2</v>
      </c>
      <c r="X1044" s="27">
        <v>2</v>
      </c>
      <c r="Y1044" s="26">
        <v>0</v>
      </c>
      <c r="Z1044" s="26">
        <v>0</v>
      </c>
      <c r="AA1044" s="40">
        <v>44840</v>
      </c>
      <c r="AB1044" s="34">
        <v>44840</v>
      </c>
      <c r="AC1044" s="34" t="s">
        <v>2133</v>
      </c>
      <c r="AD1044" s="25" t="s">
        <v>8</v>
      </c>
    </row>
    <row r="1045" spans="1:30" ht="31.5" hidden="1" x14ac:dyDescent="0.25">
      <c r="A1045" t="s">
        <v>2854</v>
      </c>
      <c r="B1045" t="s">
        <v>2128</v>
      </c>
      <c r="C1045" s="17">
        <f>+SUBTOTAL(3,$F$8:F1045)</f>
        <v>45</v>
      </c>
      <c r="D1045" s="24" t="s">
        <v>174</v>
      </c>
      <c r="E1045" s="25" t="s">
        <v>190</v>
      </c>
      <c r="F1045" s="23" t="s">
        <v>903</v>
      </c>
      <c r="G1045" s="23" t="s">
        <v>83</v>
      </c>
      <c r="H1045" s="19" t="str">
        <f t="shared" si="58"/>
        <v>"SIYOB SHAVKAT ORZU" ф/х Паррандачиликни ривожлантириш</v>
      </c>
      <c r="I1045" s="23"/>
      <c r="J1045" s="25" t="s">
        <v>23</v>
      </c>
      <c r="K1045" s="25" t="s">
        <v>83</v>
      </c>
      <c r="L1045" s="18"/>
      <c r="M1045" s="18"/>
      <c r="N1045" s="20"/>
      <c r="O1045" s="20"/>
      <c r="P1045" s="20"/>
      <c r="Q1045" s="20"/>
      <c r="R1045" s="21">
        <v>1300</v>
      </c>
      <c r="S1045" s="27">
        <v>1300</v>
      </c>
      <c r="T1045" s="27">
        <v>0</v>
      </c>
      <c r="U1045" s="27">
        <v>0</v>
      </c>
      <c r="V1045" s="27">
        <v>0</v>
      </c>
      <c r="W1045" s="22">
        <v>15</v>
      </c>
      <c r="X1045" s="27">
        <v>15</v>
      </c>
      <c r="Y1045" s="26">
        <v>0</v>
      </c>
      <c r="Z1045" s="26">
        <v>0</v>
      </c>
      <c r="AA1045" s="40">
        <v>44788</v>
      </c>
      <c r="AB1045" s="34">
        <v>44788</v>
      </c>
      <c r="AC1045" s="34" t="s">
        <v>2135</v>
      </c>
      <c r="AD1045" s="25" t="s">
        <v>8</v>
      </c>
    </row>
    <row r="1046" spans="1:30" ht="31.5" hidden="1" x14ac:dyDescent="0.25">
      <c r="A1046" t="s">
        <v>2855</v>
      </c>
      <c r="B1046" t="s">
        <v>2128</v>
      </c>
      <c r="C1046" s="17">
        <f>+SUBTOTAL(3,$F$8:F1046)</f>
        <v>45</v>
      </c>
      <c r="D1046" s="24" t="s">
        <v>174</v>
      </c>
      <c r="E1046" s="25" t="s">
        <v>190</v>
      </c>
      <c r="F1046" s="23" t="s">
        <v>919</v>
      </c>
      <c r="G1046" s="23" t="s">
        <v>425</v>
      </c>
      <c r="H1046" s="19" t="str">
        <f t="shared" si="58"/>
        <v>"SURAYYO - MED SHIFO"МЧЖ Тиббий хизмат кўрсатиш ускунаси харид қилиш</v>
      </c>
      <c r="I1046" s="23"/>
      <c r="J1046" s="25" t="s">
        <v>24</v>
      </c>
      <c r="K1046" s="25" t="s">
        <v>116</v>
      </c>
      <c r="L1046" s="18"/>
      <c r="M1046" s="18"/>
      <c r="N1046" s="20"/>
      <c r="O1046" s="20"/>
      <c r="P1046" s="20"/>
      <c r="Q1046" s="20"/>
      <c r="R1046" s="21">
        <v>500</v>
      </c>
      <c r="S1046" s="27">
        <v>500</v>
      </c>
      <c r="T1046" s="27">
        <v>0</v>
      </c>
      <c r="U1046" s="27">
        <v>0</v>
      </c>
      <c r="V1046" s="27">
        <v>0</v>
      </c>
      <c r="W1046" s="22">
        <v>2</v>
      </c>
      <c r="X1046" s="27">
        <v>2</v>
      </c>
      <c r="Y1046" s="26">
        <v>0</v>
      </c>
      <c r="Z1046" s="26">
        <v>0</v>
      </c>
      <c r="AA1046" s="40">
        <v>44646</v>
      </c>
      <c r="AB1046" s="34">
        <v>44646</v>
      </c>
      <c r="AC1046" s="34" t="s">
        <v>2277</v>
      </c>
      <c r="AD1046" s="25" t="s">
        <v>8</v>
      </c>
    </row>
    <row r="1047" spans="1:30" ht="31.5" hidden="1" x14ac:dyDescent="0.25">
      <c r="A1047" t="s">
        <v>2856</v>
      </c>
      <c r="B1047" t="s">
        <v>2128</v>
      </c>
      <c r="C1047" s="17">
        <f>+SUBTOTAL(3,$F$8:F1047)</f>
        <v>45</v>
      </c>
      <c r="D1047" s="24" t="s">
        <v>174</v>
      </c>
      <c r="E1047" s="25" t="s">
        <v>190</v>
      </c>
      <c r="F1047" s="23" t="s">
        <v>923</v>
      </c>
      <c r="G1047" s="23" t="s">
        <v>59</v>
      </c>
      <c r="H1047" s="19" t="str">
        <f t="shared" si="58"/>
        <v>"UNIVERSAL MOBILE NET"МЧЖ Савдо дўкони ташкил этиш</v>
      </c>
      <c r="I1047" s="23"/>
      <c r="J1047" s="25" t="s">
        <v>24</v>
      </c>
      <c r="K1047" s="25" t="s">
        <v>155</v>
      </c>
      <c r="L1047" s="18"/>
      <c r="M1047" s="18"/>
      <c r="N1047" s="20"/>
      <c r="O1047" s="20"/>
      <c r="P1047" s="20"/>
      <c r="Q1047" s="20"/>
      <c r="R1047" s="21">
        <v>360</v>
      </c>
      <c r="S1047" s="27">
        <v>360</v>
      </c>
      <c r="T1047" s="27">
        <v>0</v>
      </c>
      <c r="U1047" s="27">
        <v>0</v>
      </c>
      <c r="V1047" s="27">
        <v>0</v>
      </c>
      <c r="W1047" s="22">
        <v>2</v>
      </c>
      <c r="X1047" s="27">
        <v>2</v>
      </c>
      <c r="Y1047" s="26">
        <v>0</v>
      </c>
      <c r="Z1047" s="26">
        <v>0</v>
      </c>
      <c r="AA1047" s="40">
        <v>44620</v>
      </c>
      <c r="AB1047" s="34">
        <v>44620</v>
      </c>
      <c r="AC1047" s="34" t="s">
        <v>3221</v>
      </c>
      <c r="AD1047" s="25" t="s">
        <v>8</v>
      </c>
    </row>
    <row r="1048" spans="1:30" ht="31.5" hidden="1" x14ac:dyDescent="0.25">
      <c r="A1048" t="s">
        <v>2857</v>
      </c>
      <c r="B1048" t="s">
        <v>2128</v>
      </c>
      <c r="C1048" s="17">
        <f>+SUBTOTAL(3,$F$8:F1048)</f>
        <v>45</v>
      </c>
      <c r="D1048" s="24" t="s">
        <v>174</v>
      </c>
      <c r="E1048" s="25" t="s">
        <v>190</v>
      </c>
      <c r="F1048" s="23" t="s">
        <v>900</v>
      </c>
      <c r="G1048" s="23" t="s">
        <v>134</v>
      </c>
      <c r="H1048" s="19" t="str">
        <f t="shared" si="58"/>
        <v>"XAMZA STORY PLUS 777"МЧЖ Қурилиш моллари ишлаб чиқариш</v>
      </c>
      <c r="I1048" s="23"/>
      <c r="J1048" s="25" t="s">
        <v>20</v>
      </c>
      <c r="K1048" s="25" t="s">
        <v>527</v>
      </c>
      <c r="L1048" s="18"/>
      <c r="M1048" s="18"/>
      <c r="N1048" s="20"/>
      <c r="O1048" s="20"/>
      <c r="P1048" s="20"/>
      <c r="Q1048" s="20"/>
      <c r="R1048" s="21">
        <v>1195</v>
      </c>
      <c r="S1048" s="27">
        <v>1195</v>
      </c>
      <c r="T1048" s="27">
        <v>0</v>
      </c>
      <c r="U1048" s="27">
        <v>0</v>
      </c>
      <c r="V1048" s="27">
        <v>0</v>
      </c>
      <c r="W1048" s="22">
        <v>15</v>
      </c>
      <c r="X1048" s="27">
        <v>15</v>
      </c>
      <c r="Y1048" s="26">
        <v>0</v>
      </c>
      <c r="Z1048" s="26">
        <v>0</v>
      </c>
      <c r="AA1048" s="40">
        <v>44876</v>
      </c>
      <c r="AB1048" s="34">
        <v>44876</v>
      </c>
      <c r="AC1048" s="34" t="s">
        <v>2269</v>
      </c>
      <c r="AD1048" s="25" t="s">
        <v>8</v>
      </c>
    </row>
    <row r="1049" spans="1:30" ht="31.5" hidden="1" x14ac:dyDescent="0.25">
      <c r="A1049" t="s">
        <v>2858</v>
      </c>
      <c r="B1049" t="s">
        <v>2128</v>
      </c>
      <c r="C1049" s="17">
        <f>+SUBTOTAL(3,$F$8:F1049)</f>
        <v>45</v>
      </c>
      <c r="D1049" s="24" t="s">
        <v>174</v>
      </c>
      <c r="E1049" s="25" t="s">
        <v>190</v>
      </c>
      <c r="F1049" s="23" t="s">
        <v>902</v>
      </c>
      <c r="G1049" s="23" t="s">
        <v>397</v>
      </c>
      <c r="H1049" s="19" t="str">
        <f t="shared" si="58"/>
        <v>"XON LUX MEBEL"OK Ҳар хил турдаги мебеллар МДФ ромлар  ишлаб чиқариш</v>
      </c>
      <c r="I1049" s="23"/>
      <c r="J1049" s="25" t="s">
        <v>20</v>
      </c>
      <c r="K1049" s="25" t="s">
        <v>1386</v>
      </c>
      <c r="L1049" s="18"/>
      <c r="M1049" s="18"/>
      <c r="N1049" s="20"/>
      <c r="O1049" s="20"/>
      <c r="P1049" s="20"/>
      <c r="Q1049" s="20"/>
      <c r="R1049" s="21">
        <v>2312</v>
      </c>
      <c r="S1049" s="27">
        <v>2312</v>
      </c>
      <c r="T1049" s="27">
        <v>0</v>
      </c>
      <c r="U1049" s="27">
        <v>0</v>
      </c>
      <c r="V1049" s="27">
        <v>0</v>
      </c>
      <c r="W1049" s="22">
        <v>15</v>
      </c>
      <c r="X1049" s="27">
        <v>15</v>
      </c>
      <c r="Y1049" s="26">
        <v>0</v>
      </c>
      <c r="Z1049" s="26">
        <v>0</v>
      </c>
      <c r="AA1049" s="40">
        <v>44648</v>
      </c>
      <c r="AB1049" s="34">
        <v>44648</v>
      </c>
      <c r="AC1049" s="34" t="s">
        <v>2269</v>
      </c>
      <c r="AD1049" s="25" t="s">
        <v>8</v>
      </c>
    </row>
    <row r="1050" spans="1:30" ht="31.5" hidden="1" x14ac:dyDescent="0.25">
      <c r="A1050" t="s">
        <v>2859</v>
      </c>
      <c r="B1050" t="s">
        <v>2128</v>
      </c>
      <c r="C1050" s="17">
        <f>+SUBTOTAL(3,$F$8:F1050)</f>
        <v>45</v>
      </c>
      <c r="D1050" s="24" t="s">
        <v>174</v>
      </c>
      <c r="E1050" s="25" t="s">
        <v>190</v>
      </c>
      <c r="F1050" s="23" t="s">
        <v>910</v>
      </c>
      <c r="G1050" s="23" t="s">
        <v>415</v>
      </c>
      <c r="H1050" s="19" t="str">
        <f t="shared" si="58"/>
        <v>"XONDAMIR BINOKOR SERVIS"МЧЖ Шлака блок ишлаб чиқариш ва қурилиш моллари</v>
      </c>
      <c r="I1050" s="23"/>
      <c r="J1050" s="25" t="s">
        <v>20</v>
      </c>
      <c r="K1050" s="25" t="s">
        <v>527</v>
      </c>
      <c r="L1050" s="18"/>
      <c r="M1050" s="18"/>
      <c r="N1050" s="20"/>
      <c r="O1050" s="20"/>
      <c r="P1050" s="20"/>
      <c r="Q1050" s="20"/>
      <c r="R1050" s="21">
        <v>650</v>
      </c>
      <c r="S1050" s="27">
        <v>150</v>
      </c>
      <c r="T1050" s="27">
        <v>500</v>
      </c>
      <c r="U1050" s="27">
        <v>0</v>
      </c>
      <c r="V1050" s="27">
        <v>0</v>
      </c>
      <c r="W1050" s="22">
        <v>3</v>
      </c>
      <c r="X1050" s="27">
        <v>3</v>
      </c>
      <c r="Y1050" s="26">
        <v>0</v>
      </c>
      <c r="Z1050" s="26">
        <v>0</v>
      </c>
      <c r="AA1050" s="40">
        <v>44648</v>
      </c>
      <c r="AB1050" s="34">
        <v>44648</v>
      </c>
      <c r="AC1050" s="34" t="s">
        <v>2275</v>
      </c>
      <c r="AD1050" s="25" t="s">
        <v>21</v>
      </c>
    </row>
    <row r="1051" spans="1:30" ht="31.5" hidden="1" x14ac:dyDescent="0.25">
      <c r="A1051" t="s">
        <v>2860</v>
      </c>
      <c r="B1051" t="s">
        <v>2128</v>
      </c>
      <c r="C1051" s="17">
        <f>+SUBTOTAL(3,$F$8:F1051)</f>
        <v>45</v>
      </c>
      <c r="D1051" s="24" t="s">
        <v>174</v>
      </c>
      <c r="E1051" s="25" t="s">
        <v>190</v>
      </c>
      <c r="F1051" s="23" t="s">
        <v>901</v>
      </c>
      <c r="G1051" s="23" t="s">
        <v>396</v>
      </c>
      <c r="H1051" s="19" t="str">
        <f t="shared" si="58"/>
        <v>"XONDAMIR PREMIUM BUILDINGS"МЧЖ Нодавлат МТМ ташкил этиш</v>
      </c>
      <c r="I1051" s="23"/>
      <c r="J1051" s="25" t="s">
        <v>24</v>
      </c>
      <c r="K1051" s="25" t="s">
        <v>529</v>
      </c>
      <c r="L1051" s="18"/>
      <c r="M1051" s="18"/>
      <c r="N1051" s="20"/>
      <c r="O1051" s="20"/>
      <c r="P1051" s="20"/>
      <c r="Q1051" s="20"/>
      <c r="R1051" s="21">
        <v>4300</v>
      </c>
      <c r="S1051" s="27">
        <v>4300</v>
      </c>
      <c r="T1051" s="27">
        <v>0</v>
      </c>
      <c r="U1051" s="27">
        <v>0</v>
      </c>
      <c r="V1051" s="27">
        <v>0</v>
      </c>
      <c r="W1051" s="22">
        <v>15</v>
      </c>
      <c r="X1051" s="27">
        <v>15</v>
      </c>
      <c r="Y1051" s="26">
        <v>0</v>
      </c>
      <c r="Z1051" s="26">
        <v>0</v>
      </c>
      <c r="AA1051" s="40">
        <v>44621</v>
      </c>
      <c r="AB1051" s="34">
        <v>44620</v>
      </c>
      <c r="AC1051" s="34" t="s">
        <v>3770</v>
      </c>
      <c r="AD1051" s="25" t="s">
        <v>8</v>
      </c>
    </row>
    <row r="1052" spans="1:30" ht="31.5" hidden="1" x14ac:dyDescent="0.25">
      <c r="A1052" t="s">
        <v>2861</v>
      </c>
      <c r="B1052" t="s">
        <v>2128</v>
      </c>
      <c r="C1052" s="17">
        <f>+SUBTOTAL(3,$F$8:F1052)</f>
        <v>45</v>
      </c>
      <c r="D1052" s="24" t="s">
        <v>174</v>
      </c>
      <c r="E1052" s="25" t="s">
        <v>190</v>
      </c>
      <c r="F1052" s="23" t="s">
        <v>905</v>
      </c>
      <c r="G1052" s="23" t="s">
        <v>404</v>
      </c>
      <c r="H1052" s="19" t="str">
        <f t="shared" si="58"/>
        <v>"Вулкандс"МЧЖ Хусусий тиббий клиника ташкил этиш</v>
      </c>
      <c r="I1052" s="23"/>
      <c r="J1052" s="25" t="s">
        <v>24</v>
      </c>
      <c r="K1052" s="25" t="s">
        <v>116</v>
      </c>
      <c r="L1052" s="18"/>
      <c r="M1052" s="18"/>
      <c r="N1052" s="20"/>
      <c r="O1052" s="20"/>
      <c r="P1052" s="20"/>
      <c r="Q1052" s="20"/>
      <c r="R1052" s="21">
        <v>1000</v>
      </c>
      <c r="S1052" s="27">
        <v>1000</v>
      </c>
      <c r="T1052" s="27">
        <v>0</v>
      </c>
      <c r="U1052" s="27">
        <v>0</v>
      </c>
      <c r="V1052" s="27">
        <v>0</v>
      </c>
      <c r="W1052" s="22">
        <v>5</v>
      </c>
      <c r="X1052" s="27">
        <v>5</v>
      </c>
      <c r="Y1052" s="26">
        <v>0</v>
      </c>
      <c r="Z1052" s="26">
        <v>0</v>
      </c>
      <c r="AA1052" s="40">
        <v>44645</v>
      </c>
      <c r="AB1052" s="34">
        <v>44645</v>
      </c>
      <c r="AC1052" s="34" t="s">
        <v>2276</v>
      </c>
      <c r="AD1052" s="25" t="s">
        <v>8</v>
      </c>
    </row>
    <row r="1053" spans="1:30" ht="47.25" hidden="1" x14ac:dyDescent="0.25">
      <c r="A1053" t="s">
        <v>2862</v>
      </c>
      <c r="B1053" t="s">
        <v>2128</v>
      </c>
      <c r="C1053" s="17">
        <f>+SUBTOTAL(3,$F$8:F1053)</f>
        <v>45</v>
      </c>
      <c r="D1053" s="24" t="s">
        <v>174</v>
      </c>
      <c r="E1053" s="25" t="s">
        <v>190</v>
      </c>
      <c r="F1053" s="23" t="s">
        <v>908</v>
      </c>
      <c r="G1053" s="23" t="s">
        <v>275</v>
      </c>
      <c r="H1053" s="19" t="str">
        <f t="shared" si="58"/>
        <v>"Капитал инвести импорт экспорт"МЧЖ Ўсимликларни химоя қилиш воситаларини ишлаб чиқариш</v>
      </c>
      <c r="I1053" s="23"/>
      <c r="J1053" s="25" t="s">
        <v>20</v>
      </c>
      <c r="K1053" s="25" t="s">
        <v>552</v>
      </c>
      <c r="L1053" s="18"/>
      <c r="M1053" s="18"/>
      <c r="N1053" s="20"/>
      <c r="O1053" s="20"/>
      <c r="P1053" s="20"/>
      <c r="Q1053" s="20"/>
      <c r="R1053" s="21">
        <v>1560</v>
      </c>
      <c r="S1053" s="27">
        <v>780</v>
      </c>
      <c r="T1053" s="27">
        <v>780</v>
      </c>
      <c r="U1053" s="27">
        <v>0</v>
      </c>
      <c r="V1053" s="27">
        <v>0</v>
      </c>
      <c r="W1053" s="22">
        <v>4</v>
      </c>
      <c r="X1053" s="27">
        <v>4</v>
      </c>
      <c r="Y1053" s="26">
        <v>0</v>
      </c>
      <c r="Z1053" s="26">
        <v>0</v>
      </c>
      <c r="AA1053" s="40">
        <v>44733</v>
      </c>
      <c r="AB1053" s="34">
        <v>44733</v>
      </c>
      <c r="AC1053" s="34" t="s">
        <v>2196</v>
      </c>
      <c r="AD1053" s="25" t="s">
        <v>21</v>
      </c>
    </row>
    <row r="1054" spans="1:30" ht="31.5" hidden="1" x14ac:dyDescent="0.25">
      <c r="A1054" t="s">
        <v>2863</v>
      </c>
      <c r="B1054" t="s">
        <v>2128</v>
      </c>
      <c r="C1054" s="17">
        <f>+SUBTOTAL(3,$F$8:F1054)</f>
        <v>45</v>
      </c>
      <c r="D1054" s="24" t="s">
        <v>174</v>
      </c>
      <c r="E1054" s="25" t="s">
        <v>190</v>
      </c>
      <c r="F1054" s="23" t="s">
        <v>909</v>
      </c>
      <c r="G1054" s="23" t="s">
        <v>406</v>
      </c>
      <c r="H1054" s="19" t="str">
        <f t="shared" si="58"/>
        <v>"Комилжон"ОК Савдо дўкони, маиший хизмат кўрсатиш  шахобчалари ташкил этиш</v>
      </c>
      <c r="I1054" s="23"/>
      <c r="J1054" s="25" t="s">
        <v>24</v>
      </c>
      <c r="K1054" s="25" t="s">
        <v>155</v>
      </c>
      <c r="L1054" s="18"/>
      <c r="M1054" s="18"/>
      <c r="N1054" s="20"/>
      <c r="O1054" s="20"/>
      <c r="P1054" s="20"/>
      <c r="Q1054" s="20"/>
      <c r="R1054" s="21">
        <v>1500</v>
      </c>
      <c r="S1054" s="27">
        <v>1500</v>
      </c>
      <c r="T1054" s="27">
        <v>0</v>
      </c>
      <c r="U1054" s="27">
        <v>0</v>
      </c>
      <c r="V1054" s="27">
        <v>0</v>
      </c>
      <c r="W1054" s="22">
        <v>3</v>
      </c>
      <c r="X1054" s="27">
        <v>3</v>
      </c>
      <c r="Y1054" s="26">
        <v>0</v>
      </c>
      <c r="Z1054" s="26">
        <v>0</v>
      </c>
      <c r="AA1054" s="40">
        <v>44876</v>
      </c>
      <c r="AB1054" s="34">
        <v>44876</v>
      </c>
      <c r="AC1054" s="34" t="s">
        <v>2304</v>
      </c>
      <c r="AD1054" s="25" t="s">
        <v>8</v>
      </c>
    </row>
    <row r="1055" spans="1:30" ht="31.5" hidden="1" x14ac:dyDescent="0.25">
      <c r="A1055" t="s">
        <v>2864</v>
      </c>
      <c r="B1055" t="s">
        <v>2128</v>
      </c>
      <c r="C1055" s="17">
        <f>+SUBTOTAL(3,$F$8:F1055)</f>
        <v>45</v>
      </c>
      <c r="D1055" s="24" t="s">
        <v>174</v>
      </c>
      <c r="E1055" s="25" t="s">
        <v>190</v>
      </c>
      <c r="F1055" s="23" t="s">
        <v>912</v>
      </c>
      <c r="G1055" s="23" t="s">
        <v>193</v>
      </c>
      <c r="H1055" s="19" t="str">
        <f t="shared" si="58"/>
        <v>"Негматов Шодмон Сохибкор"ФХ узумчиликни ташкил этиш</v>
      </c>
      <c r="I1055" s="23"/>
      <c r="J1055" s="25" t="s">
        <v>23</v>
      </c>
      <c r="K1055" s="25" t="s">
        <v>110</v>
      </c>
      <c r="L1055" s="18"/>
      <c r="M1055" s="18"/>
      <c r="N1055" s="20"/>
      <c r="O1055" s="20"/>
      <c r="P1055" s="20"/>
      <c r="Q1055" s="20"/>
      <c r="R1055" s="21">
        <v>350</v>
      </c>
      <c r="S1055" s="27">
        <v>350</v>
      </c>
      <c r="T1055" s="27">
        <v>0</v>
      </c>
      <c r="U1055" s="27">
        <v>0</v>
      </c>
      <c r="V1055" s="27">
        <v>0</v>
      </c>
      <c r="W1055" s="22">
        <v>3</v>
      </c>
      <c r="X1055" s="27">
        <v>3</v>
      </c>
      <c r="Y1055" s="26">
        <v>0</v>
      </c>
      <c r="Z1055" s="26">
        <v>0</v>
      </c>
      <c r="AA1055" s="40">
        <v>44849</v>
      </c>
      <c r="AB1055" s="34">
        <v>44849</v>
      </c>
      <c r="AC1055" s="34" t="s">
        <v>2290</v>
      </c>
      <c r="AD1055" s="25" t="s">
        <v>8</v>
      </c>
    </row>
    <row r="1056" spans="1:30" ht="31.5" hidden="1" x14ac:dyDescent="0.25">
      <c r="A1056" t="s">
        <v>2865</v>
      </c>
      <c r="B1056" t="s">
        <v>2128</v>
      </c>
      <c r="C1056" s="17">
        <f>+SUBTOTAL(3,$F$8:F1056)</f>
        <v>45</v>
      </c>
      <c r="D1056" s="24" t="s">
        <v>174</v>
      </c>
      <c r="E1056" s="25" t="s">
        <v>190</v>
      </c>
      <c r="F1056" s="23" t="s">
        <v>398</v>
      </c>
      <c r="G1056" s="23" t="s">
        <v>399</v>
      </c>
      <c r="H1056" s="19" t="str">
        <f t="shared" si="58"/>
        <v>"Орзу Олим Дилмурод" Асаларичиликни ривожлантириш</v>
      </c>
      <c r="I1056" s="23"/>
      <c r="J1056" s="25" t="s">
        <v>23</v>
      </c>
      <c r="K1056" s="25" t="s">
        <v>399</v>
      </c>
      <c r="L1056" s="18"/>
      <c r="M1056" s="18"/>
      <c r="N1056" s="20"/>
      <c r="O1056" s="20"/>
      <c r="P1056" s="20"/>
      <c r="Q1056" s="20"/>
      <c r="R1056" s="21">
        <v>1500</v>
      </c>
      <c r="S1056" s="27">
        <v>1200</v>
      </c>
      <c r="T1056" s="27">
        <v>300</v>
      </c>
      <c r="U1056" s="27">
        <v>0</v>
      </c>
      <c r="V1056" s="27">
        <v>0</v>
      </c>
      <c r="W1056" s="22">
        <v>5</v>
      </c>
      <c r="X1056" s="27">
        <v>5</v>
      </c>
      <c r="Y1056" s="26">
        <v>0</v>
      </c>
      <c r="Z1056" s="26">
        <v>0</v>
      </c>
      <c r="AA1056" s="40">
        <v>44861</v>
      </c>
      <c r="AB1056" s="34">
        <v>44861</v>
      </c>
      <c r="AC1056" s="34" t="s">
        <v>2289</v>
      </c>
      <c r="AD1056" s="25" t="s">
        <v>35</v>
      </c>
    </row>
    <row r="1057" spans="1:31" ht="31.5" hidden="1" x14ac:dyDescent="0.25">
      <c r="A1057" t="s">
        <v>2866</v>
      </c>
      <c r="B1057" t="s">
        <v>2128</v>
      </c>
      <c r="C1057" s="17">
        <f>+SUBTOTAL(3,$F$8:F1057)</f>
        <v>45</v>
      </c>
      <c r="D1057" s="24" t="s">
        <v>174</v>
      </c>
      <c r="E1057" s="25" t="s">
        <v>190</v>
      </c>
      <c r="F1057" s="23" t="s">
        <v>1021</v>
      </c>
      <c r="G1057" s="23" t="s">
        <v>394</v>
      </c>
      <c r="H1057" s="19" t="str">
        <f t="shared" si="58"/>
        <v>"Пет Агро Оил"МЧЖ Кунгабоқар ёғи ишлаб чиқариш</v>
      </c>
      <c r="I1057" s="23"/>
      <c r="J1057" s="25" t="s">
        <v>20</v>
      </c>
      <c r="K1057" s="25" t="s">
        <v>537</v>
      </c>
      <c r="L1057" s="18"/>
      <c r="M1057" s="18"/>
      <c r="N1057" s="20"/>
      <c r="O1057" s="20"/>
      <c r="P1057" s="20"/>
      <c r="Q1057" s="20"/>
      <c r="R1057" s="21">
        <v>55000</v>
      </c>
      <c r="S1057" s="27">
        <v>55000</v>
      </c>
      <c r="T1057" s="27">
        <v>0</v>
      </c>
      <c r="U1057" s="27">
        <v>0</v>
      </c>
      <c r="V1057" s="27">
        <v>0</v>
      </c>
      <c r="W1057" s="22">
        <v>100</v>
      </c>
      <c r="X1057" s="27">
        <v>100</v>
      </c>
      <c r="Y1057" s="26">
        <v>0</v>
      </c>
      <c r="Z1057" s="26">
        <v>0</v>
      </c>
      <c r="AA1057" s="40">
        <v>44812</v>
      </c>
      <c r="AB1057" s="34">
        <v>44812</v>
      </c>
      <c r="AC1057" s="34" t="s">
        <v>2254</v>
      </c>
      <c r="AD1057" s="25" t="s">
        <v>8</v>
      </c>
    </row>
    <row r="1058" spans="1:31" ht="47.25" hidden="1" x14ac:dyDescent="0.25">
      <c r="A1058" t="s">
        <v>2867</v>
      </c>
      <c r="B1058" t="s">
        <v>2128</v>
      </c>
      <c r="C1058" s="17">
        <f>+SUBTOTAL(3,$F$8:F1058)</f>
        <v>45</v>
      </c>
      <c r="D1058" s="24" t="s">
        <v>174</v>
      </c>
      <c r="E1058" s="25" t="s">
        <v>190</v>
      </c>
      <c r="F1058" s="23" t="s">
        <v>906</v>
      </c>
      <c r="G1058" s="23" t="s">
        <v>405</v>
      </c>
      <c r="H1058" s="19" t="str">
        <f t="shared" si="58"/>
        <v>"Сайфихон ота авто тех кўрик"МЧЖ Автомабелларни техник курикдан утказиш</v>
      </c>
      <c r="I1058" s="23"/>
      <c r="J1058" s="25" t="s">
        <v>24</v>
      </c>
      <c r="K1058" s="25" t="s">
        <v>525</v>
      </c>
      <c r="L1058" s="18"/>
      <c r="M1058" s="18"/>
      <c r="N1058" s="20"/>
      <c r="O1058" s="20"/>
      <c r="P1058" s="20"/>
      <c r="Q1058" s="20"/>
      <c r="R1058" s="21">
        <v>1725</v>
      </c>
      <c r="S1058" s="27">
        <v>1725</v>
      </c>
      <c r="T1058" s="27">
        <v>0</v>
      </c>
      <c r="U1058" s="27">
        <v>0</v>
      </c>
      <c r="V1058" s="27">
        <v>0</v>
      </c>
      <c r="W1058" s="22">
        <v>5</v>
      </c>
      <c r="X1058" s="27">
        <v>5</v>
      </c>
      <c r="Y1058" s="26">
        <v>0</v>
      </c>
      <c r="Z1058" s="26">
        <v>0</v>
      </c>
      <c r="AA1058" s="40">
        <v>44648</v>
      </c>
      <c r="AB1058" s="34">
        <v>44648</v>
      </c>
      <c r="AC1058" s="34" t="s">
        <v>2204</v>
      </c>
      <c r="AD1058" s="25" t="s">
        <v>8</v>
      </c>
    </row>
    <row r="1059" spans="1:31" ht="31.5" hidden="1" x14ac:dyDescent="0.25">
      <c r="A1059" t="s">
        <v>2868</v>
      </c>
      <c r="B1059" t="s">
        <v>2128</v>
      </c>
      <c r="C1059" s="17">
        <f>+SUBTOTAL(3,$F$8:F1059)</f>
        <v>45</v>
      </c>
      <c r="D1059" s="24" t="s">
        <v>174</v>
      </c>
      <c r="E1059" s="25" t="s">
        <v>190</v>
      </c>
      <c r="F1059" s="23" t="s">
        <v>899</v>
      </c>
      <c r="G1059" s="23" t="s">
        <v>395</v>
      </c>
      <c r="H1059" s="19" t="str">
        <f t="shared" si="58"/>
        <v>"Хиёбон маркази"МЧЖ Шебен ишлаб чиқаришни ташкил этиш</v>
      </c>
      <c r="I1059" s="23"/>
      <c r="J1059" s="25" t="s">
        <v>20</v>
      </c>
      <c r="K1059" s="25" t="s">
        <v>527</v>
      </c>
      <c r="L1059" s="18"/>
      <c r="M1059" s="18"/>
      <c r="N1059" s="20"/>
      <c r="O1059" s="20"/>
      <c r="P1059" s="20"/>
      <c r="Q1059" s="20"/>
      <c r="R1059" s="21">
        <v>1757.25</v>
      </c>
      <c r="S1059" s="27">
        <v>1757.25</v>
      </c>
      <c r="T1059" s="27">
        <v>0</v>
      </c>
      <c r="U1059" s="27">
        <v>0</v>
      </c>
      <c r="V1059" s="27">
        <v>0</v>
      </c>
      <c r="W1059" s="22">
        <v>20</v>
      </c>
      <c r="X1059" s="27">
        <v>20</v>
      </c>
      <c r="Y1059" s="26">
        <v>0</v>
      </c>
      <c r="Z1059" s="26">
        <v>0</v>
      </c>
      <c r="AA1059" s="40">
        <v>44620</v>
      </c>
      <c r="AB1059" s="34">
        <v>44620</v>
      </c>
      <c r="AC1059" s="34" t="s">
        <v>3771</v>
      </c>
      <c r="AD1059" s="25" t="s">
        <v>8</v>
      </c>
    </row>
    <row r="1060" spans="1:31" ht="31.5" hidden="1" x14ac:dyDescent="0.25">
      <c r="A1060" t="s">
        <v>2869</v>
      </c>
      <c r="B1060" t="s">
        <v>2128</v>
      </c>
      <c r="C1060" s="17">
        <f>+SUBTOTAL(3,$F$8:F1060)</f>
        <v>45</v>
      </c>
      <c r="D1060" s="24" t="s">
        <v>174</v>
      </c>
      <c r="E1060" s="25" t="s">
        <v>190</v>
      </c>
      <c r="F1060" s="23" t="s">
        <v>422</v>
      </c>
      <c r="G1060" s="23" t="s">
        <v>36</v>
      </c>
      <c r="H1060" s="19" t="str">
        <f t="shared" si="58"/>
        <v>ЯТТ "Нажмиев Дилмурод" Маиший хизмат кўрсатишни ташкил этиш</v>
      </c>
      <c r="I1060" s="23"/>
      <c r="J1060" s="25" t="s">
        <v>24</v>
      </c>
      <c r="K1060" s="25" t="s">
        <v>111</v>
      </c>
      <c r="L1060" s="18"/>
      <c r="M1060" s="18"/>
      <c r="N1060" s="20"/>
      <c r="O1060" s="20"/>
      <c r="P1060" s="20"/>
      <c r="Q1060" s="20"/>
      <c r="R1060" s="21">
        <v>600</v>
      </c>
      <c r="S1060" s="27">
        <v>600</v>
      </c>
      <c r="T1060" s="27">
        <v>0</v>
      </c>
      <c r="U1060" s="27">
        <v>0</v>
      </c>
      <c r="V1060" s="27">
        <v>0</v>
      </c>
      <c r="W1060" s="22">
        <v>2</v>
      </c>
      <c r="X1060" s="27">
        <v>2</v>
      </c>
      <c r="Y1060" s="26">
        <v>0</v>
      </c>
      <c r="Z1060" s="26">
        <v>0</v>
      </c>
      <c r="AA1060" s="40">
        <v>44840</v>
      </c>
      <c r="AB1060" s="34">
        <v>44840</v>
      </c>
      <c r="AC1060" s="34" t="s">
        <v>2132</v>
      </c>
      <c r="AD1060" s="25" t="s">
        <v>8</v>
      </c>
    </row>
    <row r="1061" spans="1:31" ht="31.5" hidden="1" x14ac:dyDescent="0.25">
      <c r="A1061" t="s">
        <v>2870</v>
      </c>
      <c r="B1061" t="s">
        <v>2128</v>
      </c>
      <c r="C1061" s="17">
        <f>+SUBTOTAL(3,$F$8:F1061)</f>
        <v>45</v>
      </c>
      <c r="D1061" s="24" t="s">
        <v>174</v>
      </c>
      <c r="E1061" s="25" t="s">
        <v>190</v>
      </c>
      <c r="F1061" s="23" t="s">
        <v>433</v>
      </c>
      <c r="G1061" s="23" t="s">
        <v>59</v>
      </c>
      <c r="H1061" s="19" t="str">
        <f t="shared" si="58"/>
        <v>ЯТТ "Низомов Ашаф" Савдо дўкони ташкил этиш</v>
      </c>
      <c r="I1061" s="23"/>
      <c r="J1061" s="25" t="s">
        <v>24</v>
      </c>
      <c r="K1061" s="25" t="s">
        <v>155</v>
      </c>
      <c r="L1061" s="18"/>
      <c r="M1061" s="18"/>
      <c r="N1061" s="20"/>
      <c r="O1061" s="20"/>
      <c r="P1061" s="20"/>
      <c r="Q1061" s="20"/>
      <c r="R1061" s="21">
        <v>350</v>
      </c>
      <c r="S1061" s="27">
        <v>350</v>
      </c>
      <c r="T1061" s="27">
        <v>0</v>
      </c>
      <c r="U1061" s="27">
        <v>0</v>
      </c>
      <c r="V1061" s="27">
        <v>0</v>
      </c>
      <c r="W1061" s="22">
        <v>2</v>
      </c>
      <c r="X1061" s="27">
        <v>2</v>
      </c>
      <c r="Y1061" s="26">
        <v>0</v>
      </c>
      <c r="Z1061" s="26">
        <v>0</v>
      </c>
      <c r="AA1061" s="40">
        <v>44645</v>
      </c>
      <c r="AB1061" s="34">
        <v>44645</v>
      </c>
      <c r="AC1061" s="34" t="s">
        <v>3769</v>
      </c>
      <c r="AD1061" s="25" t="s">
        <v>8</v>
      </c>
    </row>
    <row r="1062" spans="1:31" ht="31.5" hidden="1" x14ac:dyDescent="0.25">
      <c r="A1062" t="s">
        <v>2871</v>
      </c>
      <c r="B1062" t="s">
        <v>2128</v>
      </c>
      <c r="C1062" s="17">
        <f>+SUBTOTAL(3,$F$8:F1062)</f>
        <v>45</v>
      </c>
      <c r="D1062" s="24" t="s">
        <v>174</v>
      </c>
      <c r="E1062" s="25" t="s">
        <v>190</v>
      </c>
      <c r="F1062" s="23" t="s">
        <v>432</v>
      </c>
      <c r="G1062" s="23" t="s">
        <v>36</v>
      </c>
      <c r="H1062" s="19" t="str">
        <f t="shared" si="58"/>
        <v>ЯТТ "Пардаев Суннат" Маиший хизмат кўрсатишни ташкил этиш</v>
      </c>
      <c r="I1062" s="23"/>
      <c r="J1062" s="25" t="s">
        <v>24</v>
      </c>
      <c r="K1062" s="25" t="s">
        <v>111</v>
      </c>
      <c r="L1062" s="18"/>
      <c r="M1062" s="18"/>
      <c r="N1062" s="20"/>
      <c r="O1062" s="20"/>
      <c r="P1062" s="20"/>
      <c r="Q1062" s="20"/>
      <c r="R1062" s="21">
        <v>350</v>
      </c>
      <c r="S1062" s="27">
        <v>350</v>
      </c>
      <c r="T1062" s="27">
        <v>0</v>
      </c>
      <c r="U1062" s="27">
        <v>0</v>
      </c>
      <c r="V1062" s="27">
        <v>0</v>
      </c>
      <c r="W1062" s="22">
        <v>2</v>
      </c>
      <c r="X1062" s="27">
        <v>2</v>
      </c>
      <c r="Y1062" s="26">
        <v>0</v>
      </c>
      <c r="Z1062" s="26">
        <v>0</v>
      </c>
      <c r="AA1062" s="40">
        <v>44620</v>
      </c>
      <c r="AB1062" s="34">
        <v>44620</v>
      </c>
      <c r="AC1062" s="34" t="s">
        <v>3222</v>
      </c>
      <c r="AD1062" s="25" t="s">
        <v>8</v>
      </c>
    </row>
    <row r="1063" spans="1:31" ht="31.5" hidden="1" x14ac:dyDescent="0.25">
      <c r="A1063" t="s">
        <v>2872</v>
      </c>
      <c r="B1063" t="s">
        <v>2128</v>
      </c>
      <c r="C1063" s="17">
        <f>+SUBTOTAL(3,$F$8:F1063)</f>
        <v>45</v>
      </c>
      <c r="D1063" s="24" t="s">
        <v>174</v>
      </c>
      <c r="E1063" s="25" t="s">
        <v>190</v>
      </c>
      <c r="F1063" s="23" t="s">
        <v>421</v>
      </c>
      <c r="G1063" s="23" t="s">
        <v>59</v>
      </c>
      <c r="H1063" s="19" t="str">
        <f t="shared" si="58"/>
        <v>ЯТТ "Тўхтамишов Нодир" Савдо дўкони ташкил этиш</v>
      </c>
      <c r="I1063" s="23"/>
      <c r="J1063" s="25" t="s">
        <v>24</v>
      </c>
      <c r="K1063" s="25" t="s">
        <v>155</v>
      </c>
      <c r="L1063" s="18"/>
      <c r="M1063" s="18"/>
      <c r="N1063" s="20"/>
      <c r="O1063" s="20"/>
      <c r="P1063" s="20"/>
      <c r="Q1063" s="20"/>
      <c r="R1063" s="21">
        <v>600</v>
      </c>
      <c r="S1063" s="27">
        <v>600</v>
      </c>
      <c r="T1063" s="27">
        <v>0</v>
      </c>
      <c r="U1063" s="27">
        <v>0</v>
      </c>
      <c r="V1063" s="27">
        <v>0</v>
      </c>
      <c r="W1063" s="22">
        <v>2</v>
      </c>
      <c r="X1063" s="27">
        <v>2</v>
      </c>
      <c r="Y1063" s="26">
        <v>0</v>
      </c>
      <c r="Z1063" s="26">
        <v>0</v>
      </c>
      <c r="AA1063" s="40">
        <v>44840</v>
      </c>
      <c r="AB1063" s="34">
        <v>44840</v>
      </c>
      <c r="AC1063" s="34" t="s">
        <v>2131</v>
      </c>
      <c r="AD1063" s="25" t="s">
        <v>8</v>
      </c>
    </row>
    <row r="1064" spans="1:31" ht="31.5" hidden="1" x14ac:dyDescent="0.25">
      <c r="A1064" t="s">
        <v>3153</v>
      </c>
      <c r="B1064" t="s">
        <v>1092</v>
      </c>
      <c r="C1064" s="17">
        <f>+SUBTOTAL(3,$F$8:F1064)</f>
        <v>45</v>
      </c>
      <c r="D1064" s="24" t="s">
        <v>174</v>
      </c>
      <c r="E1064" s="25" t="s">
        <v>190</v>
      </c>
      <c r="F1064" s="23" t="s">
        <v>1112</v>
      </c>
      <c r="G1064" s="23" t="s">
        <v>1085</v>
      </c>
      <c r="H1064" s="19" t="str">
        <f t="shared" si="58"/>
        <v>"ZAR MED FARM TRAD" ХК Дорихона фаолиятини кенгайтириш</v>
      </c>
      <c r="I1064" s="23"/>
      <c r="J1064" s="25" t="s">
        <v>24</v>
      </c>
      <c r="K1064" s="25" t="s">
        <v>155</v>
      </c>
      <c r="L1064" s="18"/>
      <c r="M1064" s="18"/>
      <c r="N1064" s="20"/>
      <c r="O1064" s="20"/>
      <c r="P1064" s="20"/>
      <c r="Q1064" s="20"/>
      <c r="R1064" s="21">
        <v>650</v>
      </c>
      <c r="S1064" s="27">
        <v>350</v>
      </c>
      <c r="T1064" s="27">
        <v>300</v>
      </c>
      <c r="U1064" s="27">
        <v>0</v>
      </c>
      <c r="V1064" s="27">
        <v>0</v>
      </c>
      <c r="W1064" s="22">
        <v>2</v>
      </c>
      <c r="X1064" s="54">
        <v>2</v>
      </c>
      <c r="Y1064" s="26">
        <v>0</v>
      </c>
      <c r="Z1064" s="26">
        <v>0</v>
      </c>
      <c r="AA1064" s="40">
        <v>44648</v>
      </c>
      <c r="AB1064" s="34">
        <v>44648</v>
      </c>
      <c r="AC1064" s="34" t="s">
        <v>2268</v>
      </c>
      <c r="AD1064" s="25" t="s">
        <v>7</v>
      </c>
    </row>
    <row r="1065" spans="1:31" ht="31.5" hidden="1" x14ac:dyDescent="0.25">
      <c r="A1065" t="s">
        <v>3154</v>
      </c>
      <c r="B1065" t="s">
        <v>1092</v>
      </c>
      <c r="C1065" s="17">
        <f>+SUBTOTAL(3,$F$8:F1065)</f>
        <v>45</v>
      </c>
      <c r="D1065" s="24" t="s">
        <v>174</v>
      </c>
      <c r="E1065" s="25" t="s">
        <v>190</v>
      </c>
      <c r="F1065" s="23" t="s">
        <v>1362</v>
      </c>
      <c r="G1065" s="23" t="s">
        <v>521</v>
      </c>
      <c r="H1065" s="19" t="str">
        <f t="shared" si="58"/>
        <v>"AKMAL TOSHPULATOVICH" ФХ чорвачиликни ривожлантириш</v>
      </c>
      <c r="I1065" s="23"/>
      <c r="J1065" s="25" t="s">
        <v>23</v>
      </c>
      <c r="K1065" s="25" t="s">
        <v>42</v>
      </c>
      <c r="L1065" s="18"/>
      <c r="M1065" s="18"/>
      <c r="N1065" s="20"/>
      <c r="O1065" s="20"/>
      <c r="P1065" s="20"/>
      <c r="Q1065" s="20"/>
      <c r="R1065" s="21">
        <v>4500</v>
      </c>
      <c r="S1065" s="27">
        <v>4500</v>
      </c>
      <c r="T1065" s="27">
        <v>0</v>
      </c>
      <c r="U1065" s="27">
        <v>0</v>
      </c>
      <c r="V1065" s="27">
        <v>0</v>
      </c>
      <c r="W1065" s="22">
        <v>3</v>
      </c>
      <c r="X1065" s="27">
        <v>3</v>
      </c>
      <c r="Y1065" s="26">
        <v>0</v>
      </c>
      <c r="Z1065" s="26">
        <v>0</v>
      </c>
      <c r="AA1065" s="40">
        <v>44733</v>
      </c>
      <c r="AB1065" s="34">
        <v>44733</v>
      </c>
      <c r="AC1065" s="34" t="s">
        <v>2220</v>
      </c>
      <c r="AD1065" s="25" t="s">
        <v>28</v>
      </c>
    </row>
    <row r="1066" spans="1:31" ht="31.5" hidden="1" x14ac:dyDescent="0.25">
      <c r="A1066" t="s">
        <v>3155</v>
      </c>
      <c r="B1066" t="s">
        <v>1092</v>
      </c>
      <c r="C1066" s="17">
        <f>+SUBTOTAL(3,$F$8:F1066)</f>
        <v>45</v>
      </c>
      <c r="D1066" s="24" t="s">
        <v>174</v>
      </c>
      <c r="E1066" s="25" t="s">
        <v>190</v>
      </c>
      <c r="F1066" s="23" t="s">
        <v>1363</v>
      </c>
      <c r="G1066" s="23" t="s">
        <v>521</v>
      </c>
      <c r="H1066" s="19" t="str">
        <f t="shared" si="58"/>
        <v>"MASHXURA SOBIRA GOLD" ФХ чорвачиликни ривожлантириш</v>
      </c>
      <c r="I1066" s="23"/>
      <c r="J1066" s="25" t="s">
        <v>23</v>
      </c>
      <c r="K1066" s="25" t="s">
        <v>42</v>
      </c>
      <c r="L1066" s="18"/>
      <c r="M1066" s="18"/>
      <c r="N1066" s="20"/>
      <c r="O1066" s="20"/>
      <c r="P1066" s="20"/>
      <c r="Q1066" s="20"/>
      <c r="R1066" s="21">
        <v>2500</v>
      </c>
      <c r="S1066" s="27">
        <v>2500</v>
      </c>
      <c r="T1066" s="27">
        <v>0</v>
      </c>
      <c r="U1066" s="27">
        <v>0</v>
      </c>
      <c r="V1066" s="27">
        <v>0</v>
      </c>
      <c r="W1066" s="22">
        <v>2</v>
      </c>
      <c r="X1066" s="54">
        <v>2</v>
      </c>
      <c r="Y1066" s="26">
        <v>0</v>
      </c>
      <c r="Z1066" s="26">
        <v>0</v>
      </c>
      <c r="AA1066" s="40">
        <v>44733</v>
      </c>
      <c r="AB1066" s="34">
        <v>44733</v>
      </c>
      <c r="AC1066" s="34" t="s">
        <v>2296</v>
      </c>
      <c r="AD1066" s="25" t="s">
        <v>28</v>
      </c>
    </row>
    <row r="1067" spans="1:31" ht="31.5" hidden="1" x14ac:dyDescent="0.25">
      <c r="A1067" t="s">
        <v>3156</v>
      </c>
      <c r="B1067" t="s">
        <v>1092</v>
      </c>
      <c r="C1067" s="17">
        <f>+SUBTOTAL(3,$F$8:F1067)</f>
        <v>45</v>
      </c>
      <c r="D1067" s="24" t="s">
        <v>174</v>
      </c>
      <c r="E1067" s="25" t="s">
        <v>190</v>
      </c>
      <c r="F1067" s="23" t="s">
        <v>1364</v>
      </c>
      <c r="G1067" s="23" t="s">
        <v>521</v>
      </c>
      <c r="H1067" s="19" t="str">
        <f t="shared" si="58"/>
        <v>"QUVONCHBEK FAYOZBEK BOG‘LARI" ФХ чорвачиликни ривожлантириш</v>
      </c>
      <c r="I1067" s="23"/>
      <c r="J1067" s="25" t="s">
        <v>23</v>
      </c>
      <c r="K1067" s="25" t="s">
        <v>42</v>
      </c>
      <c r="L1067" s="18"/>
      <c r="M1067" s="18"/>
      <c r="N1067" s="20"/>
      <c r="O1067" s="20"/>
      <c r="P1067" s="20"/>
      <c r="Q1067" s="20"/>
      <c r="R1067" s="21">
        <v>973</v>
      </c>
      <c r="S1067" s="27">
        <v>973</v>
      </c>
      <c r="T1067" s="27">
        <v>0</v>
      </c>
      <c r="U1067" s="27">
        <v>0</v>
      </c>
      <c r="V1067" s="27">
        <v>0</v>
      </c>
      <c r="W1067" s="22">
        <v>2</v>
      </c>
      <c r="X1067" s="27">
        <v>2</v>
      </c>
      <c r="Y1067" s="26">
        <v>0</v>
      </c>
      <c r="Z1067" s="26">
        <v>0</v>
      </c>
      <c r="AA1067" s="40">
        <v>44733</v>
      </c>
      <c r="AB1067" s="34">
        <v>44733</v>
      </c>
      <c r="AC1067" s="34" t="s">
        <v>2193</v>
      </c>
      <c r="AD1067" s="25" t="s">
        <v>21</v>
      </c>
    </row>
    <row r="1068" spans="1:31" ht="47.25" hidden="1" x14ac:dyDescent="0.25">
      <c r="A1068" t="s">
        <v>3157</v>
      </c>
      <c r="B1068" t="s">
        <v>1092</v>
      </c>
      <c r="C1068" s="17">
        <f>+SUBTOTAL(3,$F$8:F1068)</f>
        <v>45</v>
      </c>
      <c r="D1068" s="24" t="s">
        <v>174</v>
      </c>
      <c r="E1068" s="25" t="s">
        <v>190</v>
      </c>
      <c r="F1068" s="23" t="s">
        <v>1375</v>
      </c>
      <c r="G1068" s="23" t="s">
        <v>1376</v>
      </c>
      <c r="H1068" s="19" t="str">
        <f t="shared" si="58"/>
        <v>"UNIGEN" МЧЖ ҚК Қишлоқ хўжалиги маҳсулотлари етиштириш учун фармацевтика препаратларни ишлаб чиқариш</v>
      </c>
      <c r="I1068" s="23"/>
      <c r="J1068" s="25" t="s">
        <v>20</v>
      </c>
      <c r="K1068" s="25" t="s">
        <v>552</v>
      </c>
      <c r="L1068" s="18"/>
      <c r="M1068" s="18"/>
      <c r="N1068" s="20"/>
      <c r="O1068" s="20"/>
      <c r="P1068" s="20"/>
      <c r="Q1068" s="20"/>
      <c r="R1068" s="21">
        <v>1400</v>
      </c>
      <c r="S1068" s="27">
        <v>1400</v>
      </c>
      <c r="T1068" s="27">
        <v>0</v>
      </c>
      <c r="U1068" s="27">
        <v>0</v>
      </c>
      <c r="V1068" s="27">
        <v>0</v>
      </c>
      <c r="W1068" s="22">
        <v>14</v>
      </c>
      <c r="X1068" s="27">
        <v>14</v>
      </c>
      <c r="Y1068" s="26">
        <v>0</v>
      </c>
      <c r="Z1068" s="26">
        <v>0</v>
      </c>
      <c r="AA1068" s="40">
        <v>44620</v>
      </c>
      <c r="AB1068" s="34">
        <v>44620</v>
      </c>
      <c r="AC1068" s="34" t="s">
        <v>3345</v>
      </c>
      <c r="AD1068" s="25" t="s">
        <v>8</v>
      </c>
    </row>
    <row r="1069" spans="1:31" ht="31.5" hidden="1" x14ac:dyDescent="0.25">
      <c r="A1069" t="s">
        <v>3158</v>
      </c>
      <c r="B1069" t="s">
        <v>1092</v>
      </c>
      <c r="C1069" s="17">
        <f>+SUBTOTAL(3,$F$8:F1069)</f>
        <v>45</v>
      </c>
      <c r="D1069" s="24" t="s">
        <v>174</v>
      </c>
      <c r="E1069" s="25" t="s">
        <v>190</v>
      </c>
      <c r="F1069" s="23" t="s">
        <v>1377</v>
      </c>
      <c r="G1069" s="23" t="s">
        <v>1378</v>
      </c>
      <c r="H1069" s="19" t="str">
        <f t="shared" si="58"/>
        <v>"SAM GOLD SHOES" МЧЖ Спорт оёқ кийимлари ишлаб чиқариши</v>
      </c>
      <c r="I1069" s="23"/>
      <c r="J1069" s="25" t="s">
        <v>20</v>
      </c>
      <c r="K1069" s="25" t="s">
        <v>534</v>
      </c>
      <c r="L1069" s="18"/>
      <c r="M1069" s="18"/>
      <c r="N1069" s="20"/>
      <c r="O1069" s="20"/>
      <c r="P1069" s="20"/>
      <c r="Q1069" s="20"/>
      <c r="R1069" s="21">
        <v>170</v>
      </c>
      <c r="S1069" s="27">
        <v>170</v>
      </c>
      <c r="T1069" s="27">
        <v>0</v>
      </c>
      <c r="U1069" s="27">
        <v>0</v>
      </c>
      <c r="V1069" s="27">
        <v>0</v>
      </c>
      <c r="W1069" s="22">
        <v>5</v>
      </c>
      <c r="X1069" s="27">
        <v>5</v>
      </c>
      <c r="Y1069" s="26">
        <v>0</v>
      </c>
      <c r="Z1069" s="26">
        <v>0</v>
      </c>
      <c r="AA1069" s="40">
        <v>44686</v>
      </c>
      <c r="AB1069" s="34">
        <v>44686</v>
      </c>
      <c r="AC1069" s="34" t="s">
        <v>2195</v>
      </c>
      <c r="AD1069" s="25" t="s">
        <v>8</v>
      </c>
    </row>
    <row r="1070" spans="1:31" ht="31.5" hidden="1" x14ac:dyDescent="0.25">
      <c r="A1070" t="s">
        <v>3194</v>
      </c>
      <c r="B1070" t="s">
        <v>1092</v>
      </c>
      <c r="C1070" s="17">
        <f>+SUBTOTAL(3,$F$8:F1070)</f>
        <v>45</v>
      </c>
      <c r="D1070" s="24" t="s">
        <v>174</v>
      </c>
      <c r="E1070" s="25" t="s">
        <v>190</v>
      </c>
      <c r="F1070" s="23" t="s">
        <v>1713</v>
      </c>
      <c r="G1070" s="23" t="s">
        <v>167</v>
      </c>
      <c r="H1070" s="19" t="str">
        <f t="shared" si="58"/>
        <v>"ZARBONU ZEBI ZAR" МЧЖ  Миллий ширинликлар ишлаб чиқаришни ташкил этиш</v>
      </c>
      <c r="I1070" s="23"/>
      <c r="J1070" s="25" t="s">
        <v>20</v>
      </c>
      <c r="K1070" s="25" t="s">
        <v>526</v>
      </c>
      <c r="L1070" s="18"/>
      <c r="M1070" s="18"/>
      <c r="N1070" s="20"/>
      <c r="O1070" s="20"/>
      <c r="P1070" s="20"/>
      <c r="Q1070" s="20"/>
      <c r="R1070" s="21">
        <v>650</v>
      </c>
      <c r="S1070" s="27">
        <v>650</v>
      </c>
      <c r="T1070" s="27">
        <v>0</v>
      </c>
      <c r="U1070" s="27">
        <v>0</v>
      </c>
      <c r="V1070" s="27">
        <v>0</v>
      </c>
      <c r="W1070" s="22">
        <v>2</v>
      </c>
      <c r="X1070" s="27">
        <v>2</v>
      </c>
      <c r="Y1070" s="26">
        <v>0</v>
      </c>
      <c r="Z1070" s="26">
        <v>0</v>
      </c>
      <c r="AA1070" s="40">
        <v>44874</v>
      </c>
      <c r="AB1070" s="34">
        <v>44874</v>
      </c>
      <c r="AC1070" s="34" t="s">
        <v>3354</v>
      </c>
      <c r="AD1070" s="25" t="s">
        <v>21</v>
      </c>
    </row>
    <row r="1071" spans="1:31" ht="31.5" hidden="1" x14ac:dyDescent="0.25">
      <c r="A1071" t="s">
        <v>3466</v>
      </c>
      <c r="B1071" t="s">
        <v>2128</v>
      </c>
      <c r="C1071" s="17">
        <f>+SUBTOTAL(3,$F$8:F1071)</f>
        <v>45</v>
      </c>
      <c r="D1071" s="24" t="s">
        <v>174</v>
      </c>
      <c r="E1071" s="25" t="s">
        <v>190</v>
      </c>
      <c r="F1071" s="23" t="s">
        <v>1065</v>
      </c>
      <c r="G1071" s="23" t="s">
        <v>490</v>
      </c>
      <c r="H1071" s="19" t="str">
        <f t="shared" si="58"/>
        <v>"Аминова Махсуда"ОК Алюмин профиллар ишлаб чиқариш</v>
      </c>
      <c r="I1071" s="23"/>
      <c r="J1071" s="25" t="s">
        <v>20</v>
      </c>
      <c r="K1071" s="25" t="s">
        <v>527</v>
      </c>
      <c r="L1071" s="18"/>
      <c r="M1071" s="18"/>
      <c r="N1071" s="20"/>
      <c r="O1071" s="20"/>
      <c r="P1071" s="20"/>
      <c r="Q1071" s="20"/>
      <c r="R1071" s="21">
        <v>16350</v>
      </c>
      <c r="S1071" s="27">
        <v>16350</v>
      </c>
      <c r="T1071" s="27">
        <v>0</v>
      </c>
      <c r="U1071" s="27">
        <v>0</v>
      </c>
      <c r="V1071" s="27">
        <v>0</v>
      </c>
      <c r="W1071" s="22">
        <v>90</v>
      </c>
      <c r="X1071" s="27">
        <v>90</v>
      </c>
      <c r="Y1071" s="26">
        <v>0</v>
      </c>
      <c r="Z1071" s="26">
        <v>0</v>
      </c>
      <c r="AA1071" s="40">
        <v>44916</v>
      </c>
      <c r="AB1071" s="34">
        <v>44915</v>
      </c>
      <c r="AC1071" s="34" t="s">
        <v>2243</v>
      </c>
      <c r="AD1071" s="25" t="s">
        <v>8</v>
      </c>
      <c r="AE1071" t="s">
        <v>3416</v>
      </c>
    </row>
    <row r="1072" spans="1:31" ht="31.5" hidden="1" x14ac:dyDescent="0.25">
      <c r="A1072" t="s">
        <v>3467</v>
      </c>
      <c r="B1072" t="s">
        <v>2128</v>
      </c>
      <c r="C1072" s="17">
        <f>+SUBTOTAL(3,$F$8:F1072)</f>
        <v>45</v>
      </c>
      <c r="D1072" s="24" t="s">
        <v>174</v>
      </c>
      <c r="E1072" s="25" t="s">
        <v>190</v>
      </c>
      <c r="F1072" s="23" t="s">
        <v>1019</v>
      </c>
      <c r="G1072" s="23" t="s">
        <v>392</v>
      </c>
      <c r="H1072" s="19" t="str">
        <f t="shared" si="58"/>
        <v>"Қахрамон Ахмедов Наби бобо"ФХ Мева сабзавотни қайта ишлаш ва сақлаш</v>
      </c>
      <c r="I1072" s="23"/>
      <c r="J1072" s="25" t="s">
        <v>20</v>
      </c>
      <c r="K1072" s="25" t="s">
        <v>526</v>
      </c>
      <c r="L1072" s="18"/>
      <c r="M1072" s="18"/>
      <c r="N1072" s="20"/>
      <c r="O1072" s="20"/>
      <c r="P1072" s="20"/>
      <c r="Q1072" s="20"/>
      <c r="R1072" s="21">
        <v>7000</v>
      </c>
      <c r="S1072" s="27">
        <v>7000</v>
      </c>
      <c r="T1072" s="27">
        <v>0</v>
      </c>
      <c r="U1072" s="27">
        <v>0</v>
      </c>
      <c r="V1072" s="27">
        <v>0</v>
      </c>
      <c r="W1072" s="22">
        <v>8</v>
      </c>
      <c r="X1072" s="27">
        <v>8</v>
      </c>
      <c r="Y1072" s="26">
        <v>0</v>
      </c>
      <c r="Z1072" s="26">
        <v>0</v>
      </c>
      <c r="AA1072" s="40">
        <v>44906</v>
      </c>
      <c r="AB1072" s="34">
        <v>44902</v>
      </c>
      <c r="AC1072" s="34" t="s">
        <v>2223</v>
      </c>
      <c r="AD1072" s="25" t="s">
        <v>8</v>
      </c>
      <c r="AE1072" t="s">
        <v>3416</v>
      </c>
    </row>
    <row r="1073" spans="1:31" ht="31.5" hidden="1" x14ac:dyDescent="0.25">
      <c r="A1073" t="s">
        <v>3468</v>
      </c>
      <c r="B1073" t="s">
        <v>2128</v>
      </c>
      <c r="C1073" s="17">
        <f>+SUBTOTAL(3,$F$8:F1073)</f>
        <v>45</v>
      </c>
      <c r="D1073" s="24" t="s">
        <v>174</v>
      </c>
      <c r="E1073" s="25" t="s">
        <v>190</v>
      </c>
      <c r="F1073" s="23" t="s">
        <v>412</v>
      </c>
      <c r="G1073" s="23" t="s">
        <v>413</v>
      </c>
      <c r="H1073" s="19" t="str">
        <f t="shared" si="58"/>
        <v>Ахмедова Мадина Эркиновна Дўконлар, маиший хизмат кўрсатиш корхоналари</v>
      </c>
      <c r="I1073" s="23"/>
      <c r="J1073" s="25" t="s">
        <v>24</v>
      </c>
      <c r="K1073" s="25" t="s">
        <v>155</v>
      </c>
      <c r="L1073" s="18"/>
      <c r="M1073" s="18"/>
      <c r="N1073" s="20"/>
      <c r="O1073" s="20"/>
      <c r="P1073" s="20"/>
      <c r="Q1073" s="20"/>
      <c r="R1073" s="21">
        <v>300</v>
      </c>
      <c r="S1073" s="27">
        <v>300</v>
      </c>
      <c r="T1073" s="27">
        <v>0</v>
      </c>
      <c r="U1073" s="27">
        <v>0</v>
      </c>
      <c r="V1073" s="27">
        <v>0</v>
      </c>
      <c r="W1073" s="22">
        <v>4</v>
      </c>
      <c r="X1073" s="27">
        <v>4</v>
      </c>
      <c r="Y1073" s="26">
        <v>0</v>
      </c>
      <c r="Z1073" s="26">
        <v>0</v>
      </c>
      <c r="AA1073" s="40">
        <v>44906</v>
      </c>
      <c r="AB1073" s="34">
        <v>44900</v>
      </c>
      <c r="AC1073" s="34" t="s">
        <v>2206</v>
      </c>
      <c r="AD1073" s="25" t="s">
        <v>8</v>
      </c>
      <c r="AE1073" t="s">
        <v>3416</v>
      </c>
    </row>
    <row r="1074" spans="1:31" ht="31.5" hidden="1" x14ac:dyDescent="0.25">
      <c r="A1074" t="s">
        <v>3469</v>
      </c>
      <c r="B1074" t="s">
        <v>2128</v>
      </c>
      <c r="C1074" s="17">
        <f>+SUBTOTAL(3,$F$8:F1074)</f>
        <v>45</v>
      </c>
      <c r="D1074" s="24" t="s">
        <v>174</v>
      </c>
      <c r="E1074" s="25" t="s">
        <v>190</v>
      </c>
      <c r="F1074" s="23" t="s">
        <v>436</v>
      </c>
      <c r="G1074" s="23" t="s">
        <v>413</v>
      </c>
      <c r="H1074" s="19" t="str">
        <f t="shared" si="58"/>
        <v>Гаффарова Холида Бурхоновна Дўконлар, маиший хизмат кўрсатиш корхоналари</v>
      </c>
      <c r="I1074" s="23"/>
      <c r="J1074" s="25" t="s">
        <v>24</v>
      </c>
      <c r="K1074" s="25" t="s">
        <v>155</v>
      </c>
      <c r="L1074" s="18"/>
      <c r="M1074" s="18"/>
      <c r="N1074" s="20"/>
      <c r="O1074" s="20"/>
      <c r="P1074" s="20"/>
      <c r="Q1074" s="20"/>
      <c r="R1074" s="21">
        <v>250</v>
      </c>
      <c r="S1074" s="27">
        <v>250</v>
      </c>
      <c r="T1074" s="27">
        <v>0</v>
      </c>
      <c r="U1074" s="27">
        <v>0</v>
      </c>
      <c r="V1074" s="27">
        <v>0</v>
      </c>
      <c r="W1074" s="22">
        <v>2</v>
      </c>
      <c r="X1074" s="27">
        <v>2</v>
      </c>
      <c r="Y1074" s="26">
        <v>0</v>
      </c>
      <c r="Z1074" s="26">
        <v>0</v>
      </c>
      <c r="AA1074" s="40">
        <v>44906</v>
      </c>
      <c r="AB1074" s="34">
        <v>44900</v>
      </c>
      <c r="AC1074" s="34" t="s">
        <v>2235</v>
      </c>
      <c r="AD1074" s="25" t="s">
        <v>8</v>
      </c>
      <c r="AE1074" t="s">
        <v>3416</v>
      </c>
    </row>
    <row r="1075" spans="1:31" ht="31.5" hidden="1" x14ac:dyDescent="0.25">
      <c r="A1075" t="s">
        <v>3470</v>
      </c>
      <c r="B1075" t="s">
        <v>2128</v>
      </c>
      <c r="C1075" s="17">
        <f>+SUBTOTAL(3,$F$8:F1075)</f>
        <v>45</v>
      </c>
      <c r="D1075" s="24" t="s">
        <v>174</v>
      </c>
      <c r="E1075" s="25" t="s">
        <v>190</v>
      </c>
      <c r="F1075" s="23" t="s">
        <v>435</v>
      </c>
      <c r="G1075" s="23" t="s">
        <v>413</v>
      </c>
      <c r="H1075" s="19" t="str">
        <f t="shared" si="58"/>
        <v>Джураев Сухроб Исматиллоевич Дўконлар, маиший хизмат кўрсатиш корхоналари</v>
      </c>
      <c r="I1075" s="23"/>
      <c r="J1075" s="25" t="s">
        <v>24</v>
      </c>
      <c r="K1075" s="25" t="s">
        <v>155</v>
      </c>
      <c r="L1075" s="18"/>
      <c r="M1075" s="18"/>
      <c r="N1075" s="20"/>
      <c r="O1075" s="20"/>
      <c r="P1075" s="20"/>
      <c r="Q1075" s="20"/>
      <c r="R1075" s="21">
        <v>280</v>
      </c>
      <c r="S1075" s="27">
        <v>280</v>
      </c>
      <c r="T1075" s="27">
        <v>0</v>
      </c>
      <c r="U1075" s="27">
        <v>0</v>
      </c>
      <c r="V1075" s="27">
        <v>0</v>
      </c>
      <c r="W1075" s="22">
        <v>2</v>
      </c>
      <c r="X1075" s="27">
        <v>2</v>
      </c>
      <c r="Y1075" s="26">
        <v>0</v>
      </c>
      <c r="Z1075" s="26">
        <v>0</v>
      </c>
      <c r="AA1075" s="40">
        <v>44906</v>
      </c>
      <c r="AB1075" s="34">
        <v>44900</v>
      </c>
      <c r="AC1075" s="34" t="s">
        <v>2236</v>
      </c>
      <c r="AD1075" s="25" t="s">
        <v>8</v>
      </c>
      <c r="AE1075" t="s">
        <v>3416</v>
      </c>
    </row>
    <row r="1076" spans="1:31" ht="31.5" hidden="1" x14ac:dyDescent="0.25">
      <c r="A1076" t="s">
        <v>3471</v>
      </c>
      <c r="B1076" t="s">
        <v>2128</v>
      </c>
      <c r="C1076" s="17">
        <f>+SUBTOTAL(3,$F$8:F1076)</f>
        <v>45</v>
      </c>
      <c r="D1076" s="24" t="s">
        <v>174</v>
      </c>
      <c r="E1076" s="25" t="s">
        <v>190</v>
      </c>
      <c r="F1076" s="23" t="s">
        <v>440</v>
      </c>
      <c r="G1076" s="23" t="s">
        <v>119</v>
      </c>
      <c r="H1076" s="19" t="str">
        <f t="shared" si="58"/>
        <v>Маматов Усмон Бахронович Савдо, умумий овқатланиш ва маиший хизмат</v>
      </c>
      <c r="I1076" s="23"/>
      <c r="J1076" s="25" t="s">
        <v>24</v>
      </c>
      <c r="K1076" s="25" t="s">
        <v>155</v>
      </c>
      <c r="L1076" s="18"/>
      <c r="M1076" s="18"/>
      <c r="N1076" s="20"/>
      <c r="O1076" s="20"/>
      <c r="P1076" s="20"/>
      <c r="Q1076" s="20"/>
      <c r="R1076" s="21">
        <v>200</v>
      </c>
      <c r="S1076" s="27">
        <v>200</v>
      </c>
      <c r="T1076" s="27">
        <v>0</v>
      </c>
      <c r="U1076" s="27">
        <v>0</v>
      </c>
      <c r="V1076" s="27">
        <v>0</v>
      </c>
      <c r="W1076" s="22">
        <v>2</v>
      </c>
      <c r="X1076" s="27">
        <v>2</v>
      </c>
      <c r="Y1076" s="26">
        <v>0</v>
      </c>
      <c r="Z1076" s="26">
        <v>0</v>
      </c>
      <c r="AA1076" s="40">
        <v>44906</v>
      </c>
      <c r="AB1076" s="34">
        <v>44900</v>
      </c>
      <c r="AC1076" s="34" t="s">
        <v>2237</v>
      </c>
      <c r="AD1076" s="25" t="s">
        <v>8</v>
      </c>
      <c r="AE1076" t="s">
        <v>3416</v>
      </c>
    </row>
    <row r="1077" spans="1:31" ht="31.5" hidden="1" x14ac:dyDescent="0.25">
      <c r="A1077" t="s">
        <v>3472</v>
      </c>
      <c r="B1077" t="s">
        <v>2128</v>
      </c>
      <c r="C1077" s="17">
        <f>+SUBTOTAL(3,$F$8:F1077)</f>
        <v>45</v>
      </c>
      <c r="D1077" s="24" t="s">
        <v>174</v>
      </c>
      <c r="E1077" s="25" t="s">
        <v>190</v>
      </c>
      <c r="F1077" s="23" t="s">
        <v>407</v>
      </c>
      <c r="G1077" s="23" t="s">
        <v>408</v>
      </c>
      <c r="H1077" s="19" t="str">
        <f t="shared" si="58"/>
        <v>Расулов Ғанишер Эсанбоев Метални қайта ишлаш кархоналари</v>
      </c>
      <c r="I1077" s="23"/>
      <c r="J1077" s="25" t="s">
        <v>20</v>
      </c>
      <c r="K1077" s="25" t="s">
        <v>540</v>
      </c>
      <c r="L1077" s="18"/>
      <c r="M1077" s="18"/>
      <c r="N1077" s="20"/>
      <c r="O1077" s="20"/>
      <c r="P1077" s="20"/>
      <c r="Q1077" s="20"/>
      <c r="R1077" s="21">
        <v>800</v>
      </c>
      <c r="S1077" s="27">
        <v>800</v>
      </c>
      <c r="T1077" s="27">
        <v>0</v>
      </c>
      <c r="U1077" s="27">
        <v>0</v>
      </c>
      <c r="V1077" s="27">
        <v>0</v>
      </c>
      <c r="W1077" s="22">
        <v>4</v>
      </c>
      <c r="X1077" s="27">
        <v>4</v>
      </c>
      <c r="Y1077" s="26">
        <v>0</v>
      </c>
      <c r="Z1077" s="26">
        <v>0</v>
      </c>
      <c r="AA1077" s="40">
        <v>44906</v>
      </c>
      <c r="AB1077" s="34">
        <v>44900</v>
      </c>
      <c r="AC1077" s="34" t="s">
        <v>2222</v>
      </c>
      <c r="AD1077" s="25" t="s">
        <v>8</v>
      </c>
      <c r="AE1077" t="s">
        <v>3416</v>
      </c>
    </row>
    <row r="1078" spans="1:31" ht="78.75" hidden="1" x14ac:dyDescent="0.25">
      <c r="A1078" t="s">
        <v>3473</v>
      </c>
      <c r="B1078" t="s">
        <v>2128</v>
      </c>
      <c r="C1078" s="17">
        <f>+SUBTOTAL(3,$F$8:F1078)</f>
        <v>45</v>
      </c>
      <c r="D1078" s="24" t="s">
        <v>174</v>
      </c>
      <c r="E1078" s="25" t="s">
        <v>190</v>
      </c>
      <c r="F1078" s="23" t="s">
        <v>410</v>
      </c>
      <c r="G1078" s="23" t="s">
        <v>411</v>
      </c>
      <c r="H1078" s="19" t="str">
        <f t="shared" si="58"/>
        <v>Рахимов Баходир Рахманович Дўконлар, маиший хизмат кўрсатиш корхоналари, ошхона, кафелар, савдо уйлари, соғликни сақлаш , клиникалар, диспансерлар, дорихоналар</v>
      </c>
      <c r="I1078" s="23"/>
      <c r="J1078" s="25" t="s">
        <v>24</v>
      </c>
      <c r="K1078" s="25" t="s">
        <v>155</v>
      </c>
      <c r="L1078" s="18"/>
      <c r="M1078" s="18"/>
      <c r="N1078" s="20"/>
      <c r="O1078" s="20"/>
      <c r="P1078" s="20"/>
      <c r="Q1078" s="20"/>
      <c r="R1078" s="21">
        <v>380</v>
      </c>
      <c r="S1078" s="27">
        <v>380</v>
      </c>
      <c r="T1078" s="27">
        <v>0</v>
      </c>
      <c r="U1078" s="27">
        <v>0</v>
      </c>
      <c r="V1078" s="27">
        <v>0</v>
      </c>
      <c r="W1078" s="22">
        <v>4</v>
      </c>
      <c r="X1078" s="27">
        <v>4</v>
      </c>
      <c r="Y1078" s="26">
        <v>0</v>
      </c>
      <c r="Z1078" s="26">
        <v>0</v>
      </c>
      <c r="AA1078" s="40">
        <v>44907</v>
      </c>
      <c r="AB1078" s="34">
        <v>44900</v>
      </c>
      <c r="AC1078" s="34" t="s">
        <v>2238</v>
      </c>
      <c r="AD1078" s="25" t="s">
        <v>8</v>
      </c>
      <c r="AE1078" t="s">
        <v>3416</v>
      </c>
    </row>
    <row r="1079" spans="1:31" ht="31.5" hidden="1" x14ac:dyDescent="0.25">
      <c r="A1079" t="s">
        <v>3474</v>
      </c>
      <c r="B1079" t="s">
        <v>2128</v>
      </c>
      <c r="C1079" s="17">
        <f>+SUBTOTAL(3,$F$8:F1079)</f>
        <v>45</v>
      </c>
      <c r="D1079" s="24" t="s">
        <v>174</v>
      </c>
      <c r="E1079" s="25" t="s">
        <v>190</v>
      </c>
      <c r="F1079" s="23" t="s">
        <v>439</v>
      </c>
      <c r="G1079" s="23" t="s">
        <v>413</v>
      </c>
      <c r="H1079" s="19" t="str">
        <f t="shared" si="58"/>
        <v>Тухтамишов Феруз Узокович Дўконлар, маиший хизмат кўрсатиш корхоналари</v>
      </c>
      <c r="I1079" s="23"/>
      <c r="J1079" s="25" t="s">
        <v>24</v>
      </c>
      <c r="K1079" s="25" t="s">
        <v>155</v>
      </c>
      <c r="L1079" s="18"/>
      <c r="M1079" s="18"/>
      <c r="N1079" s="20"/>
      <c r="O1079" s="20"/>
      <c r="P1079" s="20"/>
      <c r="Q1079" s="20"/>
      <c r="R1079" s="21">
        <v>200</v>
      </c>
      <c r="S1079" s="27">
        <v>200</v>
      </c>
      <c r="T1079" s="27">
        <v>0</v>
      </c>
      <c r="U1079" s="27">
        <v>0</v>
      </c>
      <c r="V1079" s="27">
        <v>0</v>
      </c>
      <c r="W1079" s="22">
        <v>2</v>
      </c>
      <c r="X1079" s="27">
        <v>2</v>
      </c>
      <c r="Y1079" s="26">
        <v>0</v>
      </c>
      <c r="Z1079" s="26">
        <v>0</v>
      </c>
      <c r="AA1079" s="40">
        <v>44907</v>
      </c>
      <c r="AB1079" s="34">
        <v>0</v>
      </c>
      <c r="AC1079" s="34" t="s">
        <v>2221</v>
      </c>
      <c r="AD1079" s="25" t="s">
        <v>8</v>
      </c>
      <c r="AE1079" t="s">
        <v>3416</v>
      </c>
    </row>
    <row r="1080" spans="1:31" ht="47.25" hidden="1" x14ac:dyDescent="0.25">
      <c r="A1080" t="s">
        <v>3475</v>
      </c>
      <c r="B1080" t="s">
        <v>2128</v>
      </c>
      <c r="C1080" s="17">
        <f>+SUBTOTAL(3,$F$8:F1080)</f>
        <v>45</v>
      </c>
      <c r="D1080" s="24" t="s">
        <v>174</v>
      </c>
      <c r="E1080" s="25" t="s">
        <v>190</v>
      </c>
      <c r="F1080" s="23" t="s">
        <v>615</v>
      </c>
      <c r="G1080" s="23" t="s">
        <v>414</v>
      </c>
      <c r="H1080" s="19" t="str">
        <f t="shared" si="58"/>
        <v xml:space="preserve"> Пирназаров Жасур Савдо дўкони, Умумий овқатланиш шамаиший хизмат кўрсатиш  шахобчалари ташкил этиш</v>
      </c>
      <c r="I1080" s="23"/>
      <c r="J1080" s="25" t="s">
        <v>24</v>
      </c>
      <c r="K1080" s="25" t="s">
        <v>155</v>
      </c>
      <c r="L1080" s="18"/>
      <c r="M1080" s="18"/>
      <c r="N1080" s="20"/>
      <c r="O1080" s="20"/>
      <c r="P1080" s="20"/>
      <c r="Q1080" s="20"/>
      <c r="R1080" s="21">
        <v>3000</v>
      </c>
      <c r="S1080" s="27">
        <v>3000</v>
      </c>
      <c r="T1080" s="27">
        <v>0</v>
      </c>
      <c r="U1080" s="27">
        <v>0</v>
      </c>
      <c r="V1080" s="27">
        <v>0</v>
      </c>
      <c r="W1080" s="22">
        <v>3</v>
      </c>
      <c r="X1080" s="27">
        <v>3</v>
      </c>
      <c r="Y1080" s="26">
        <v>0</v>
      </c>
      <c r="Z1080" s="26">
        <v>0</v>
      </c>
      <c r="AA1080" s="40">
        <v>44906</v>
      </c>
      <c r="AB1080" s="34">
        <v>44900</v>
      </c>
      <c r="AC1080" s="34" t="s">
        <v>2239</v>
      </c>
      <c r="AD1080" s="25" t="s">
        <v>8</v>
      </c>
      <c r="AE1080" t="s">
        <v>3416</v>
      </c>
    </row>
    <row r="1081" spans="1:31" ht="31.5" hidden="1" x14ac:dyDescent="0.25">
      <c r="A1081" t="s">
        <v>3476</v>
      </c>
      <c r="B1081" t="s">
        <v>2128</v>
      </c>
      <c r="C1081" s="17">
        <f>+SUBTOTAL(3,$F$8:F1081)</f>
        <v>45</v>
      </c>
      <c r="D1081" s="24" t="s">
        <v>174</v>
      </c>
      <c r="E1081" s="25" t="s">
        <v>190</v>
      </c>
      <c r="F1081" s="23" t="s">
        <v>616</v>
      </c>
      <c r="G1081" s="23" t="s">
        <v>406</v>
      </c>
      <c r="H1081" s="19" t="str">
        <f t="shared" si="58"/>
        <v xml:space="preserve"> Юсупов Даврон Савдо дўкони, маиший хизмат кўрсатиш  шахобчалари ташкил этиш</v>
      </c>
      <c r="I1081" s="23"/>
      <c r="J1081" s="25" t="s">
        <v>24</v>
      </c>
      <c r="K1081" s="25" t="s">
        <v>155</v>
      </c>
      <c r="L1081" s="18"/>
      <c r="M1081" s="18"/>
      <c r="N1081" s="20"/>
      <c r="O1081" s="20"/>
      <c r="P1081" s="20"/>
      <c r="Q1081" s="20"/>
      <c r="R1081" s="21">
        <v>1500</v>
      </c>
      <c r="S1081" s="27">
        <v>1500</v>
      </c>
      <c r="T1081" s="27">
        <v>0</v>
      </c>
      <c r="U1081" s="27">
        <v>0</v>
      </c>
      <c r="V1081" s="27">
        <v>0</v>
      </c>
      <c r="W1081" s="22">
        <v>3</v>
      </c>
      <c r="X1081" s="27">
        <v>3</v>
      </c>
      <c r="Y1081" s="26">
        <v>0</v>
      </c>
      <c r="Z1081" s="26">
        <v>0</v>
      </c>
      <c r="AA1081" s="40">
        <v>44904</v>
      </c>
      <c r="AB1081" s="34">
        <v>44900</v>
      </c>
      <c r="AC1081" s="34" t="s">
        <v>2240</v>
      </c>
      <c r="AD1081" s="25" t="s">
        <v>8</v>
      </c>
      <c r="AE1081" t="s">
        <v>3416</v>
      </c>
    </row>
    <row r="1082" spans="1:31" ht="31.5" hidden="1" x14ac:dyDescent="0.25">
      <c r="A1082" t="s">
        <v>3477</v>
      </c>
      <c r="B1082" t="s">
        <v>2128</v>
      </c>
      <c r="C1082" s="17">
        <f>+SUBTOTAL(3,$F$8:F1082)</f>
        <v>45</v>
      </c>
      <c r="D1082" s="24" t="s">
        <v>174</v>
      </c>
      <c r="E1082" s="25" t="s">
        <v>190</v>
      </c>
      <c r="F1082" s="23" t="s">
        <v>1020</v>
      </c>
      <c r="G1082" s="23" t="s">
        <v>393</v>
      </c>
      <c r="H1082" s="19" t="str">
        <f t="shared" si="58"/>
        <v>"SAM-FERRE"МЧЖ Маиший чанг юткич пилисосларни ишлаб чиқариш</v>
      </c>
      <c r="I1082" s="23"/>
      <c r="J1082" s="25" t="s">
        <v>20</v>
      </c>
      <c r="K1082" s="25" t="s">
        <v>533</v>
      </c>
      <c r="L1082" s="18"/>
      <c r="M1082" s="18"/>
      <c r="N1082" s="20"/>
      <c r="O1082" s="20"/>
      <c r="P1082" s="20"/>
      <c r="Q1082" s="20"/>
      <c r="R1082" s="21">
        <v>23000</v>
      </c>
      <c r="S1082" s="27">
        <v>23000</v>
      </c>
      <c r="T1082" s="27">
        <v>0</v>
      </c>
      <c r="U1082" s="27">
        <v>0</v>
      </c>
      <c r="V1082" s="27">
        <v>0</v>
      </c>
      <c r="W1082" s="22">
        <v>100</v>
      </c>
      <c r="X1082" s="27">
        <v>100</v>
      </c>
      <c r="Y1082" s="26">
        <v>0</v>
      </c>
      <c r="Z1082" s="26">
        <v>0</v>
      </c>
      <c r="AA1082" s="40">
        <v>44916</v>
      </c>
      <c r="AB1082" s="34">
        <v>44915</v>
      </c>
      <c r="AC1082" s="34" t="s">
        <v>3216</v>
      </c>
      <c r="AD1082" s="25" t="s">
        <v>8</v>
      </c>
      <c r="AE1082" t="s">
        <v>3416</v>
      </c>
    </row>
    <row r="1083" spans="1:31" ht="31.5" hidden="1" x14ac:dyDescent="0.25">
      <c r="A1083" t="s">
        <v>3478</v>
      </c>
      <c r="B1083" t="s">
        <v>2128</v>
      </c>
      <c r="C1083" s="17">
        <f>+SUBTOTAL(3,$F$8:F1083)</f>
        <v>45</v>
      </c>
      <c r="D1083" s="24" t="s">
        <v>174</v>
      </c>
      <c r="E1083" s="25" t="s">
        <v>190</v>
      </c>
      <c r="F1083" s="23" t="s">
        <v>442</v>
      </c>
      <c r="G1083" s="23" t="s">
        <v>413</v>
      </c>
      <c r="H1083" s="19" t="str">
        <f t="shared" si="58"/>
        <v>Вахобов Алишер Абдунофеёвич Дўконлар, маиший хизмат кўрсатиш корхоналари</v>
      </c>
      <c r="I1083" s="23"/>
      <c r="J1083" s="25" t="s">
        <v>24</v>
      </c>
      <c r="K1083" s="25" t="s">
        <v>155</v>
      </c>
      <c r="L1083" s="18"/>
      <c r="M1083" s="18"/>
      <c r="N1083" s="20"/>
      <c r="O1083" s="20"/>
      <c r="P1083" s="20"/>
      <c r="Q1083" s="20"/>
      <c r="R1083" s="21">
        <v>350</v>
      </c>
      <c r="S1083" s="27">
        <v>350</v>
      </c>
      <c r="T1083" s="27">
        <v>0</v>
      </c>
      <c r="U1083" s="27">
        <v>0</v>
      </c>
      <c r="V1083" s="27">
        <v>0</v>
      </c>
      <c r="W1083" s="22">
        <v>1</v>
      </c>
      <c r="X1083" s="27">
        <v>1</v>
      </c>
      <c r="Y1083" s="26">
        <v>0</v>
      </c>
      <c r="Z1083" s="26">
        <v>0</v>
      </c>
      <c r="AA1083" s="40">
        <v>44904</v>
      </c>
      <c r="AB1083" s="34">
        <v>44900</v>
      </c>
      <c r="AC1083" s="34" t="s">
        <v>2207</v>
      </c>
      <c r="AD1083" s="25" t="s">
        <v>8</v>
      </c>
      <c r="AE1083" t="s">
        <v>3416</v>
      </c>
    </row>
    <row r="1084" spans="1:31" ht="47.25" hidden="1" x14ac:dyDescent="0.25">
      <c r="A1084" t="s">
        <v>3726</v>
      </c>
      <c r="B1084" t="s">
        <v>2128</v>
      </c>
      <c r="C1084" s="17">
        <f>+SUBTOTAL(3,$F$8:F1084)</f>
        <v>45</v>
      </c>
      <c r="D1084" s="24" t="s">
        <v>174</v>
      </c>
      <c r="E1084" s="25" t="s">
        <v>190</v>
      </c>
      <c r="F1084" s="23" t="s">
        <v>1753</v>
      </c>
      <c r="G1084" s="23" t="s">
        <v>413</v>
      </c>
      <c r="H1084" s="19" t="str">
        <f t="shared" si="58"/>
        <v>"AGRO PLUS IMPEX" хусусий корхонаси Дўконлар, маиший хизмат кўрсатиш корхоналари</v>
      </c>
      <c r="I1084" s="23"/>
      <c r="J1084" s="25" t="s">
        <v>24</v>
      </c>
      <c r="K1084" s="25" t="s">
        <v>155</v>
      </c>
      <c r="L1084" s="18"/>
      <c r="M1084" s="18"/>
      <c r="N1084" s="20"/>
      <c r="O1084" s="20"/>
      <c r="P1084" s="20"/>
      <c r="Q1084" s="20"/>
      <c r="R1084" s="21">
        <v>1200</v>
      </c>
      <c r="S1084" s="27">
        <v>1200</v>
      </c>
      <c r="T1084" s="27">
        <v>0</v>
      </c>
      <c r="U1084" s="27">
        <v>0</v>
      </c>
      <c r="V1084" s="27">
        <v>0</v>
      </c>
      <c r="W1084" s="22">
        <v>40</v>
      </c>
      <c r="X1084" s="27">
        <v>40</v>
      </c>
      <c r="Y1084" s="26">
        <v>0</v>
      </c>
      <c r="Z1084" s="26">
        <v>0</v>
      </c>
      <c r="AA1084" s="40">
        <v>44912</v>
      </c>
      <c r="AB1084" s="34">
        <v>44911</v>
      </c>
      <c r="AC1084" s="34" t="s">
        <v>2299</v>
      </c>
      <c r="AD1084" s="25" t="s">
        <v>8</v>
      </c>
      <c r="AE1084" t="s">
        <v>3417</v>
      </c>
    </row>
    <row r="1085" spans="1:31" ht="47.25" hidden="1" x14ac:dyDescent="0.25">
      <c r="A1085" t="s">
        <v>3727</v>
      </c>
      <c r="B1085" t="s">
        <v>2128</v>
      </c>
      <c r="C1085" s="17">
        <f>+SUBTOTAL(3,$F$8:F1085)</f>
        <v>45</v>
      </c>
      <c r="D1085" s="24" t="s">
        <v>174</v>
      </c>
      <c r="E1085" s="25" t="s">
        <v>190</v>
      </c>
      <c r="F1085" s="23" t="s">
        <v>1768</v>
      </c>
      <c r="G1085" s="23" t="s">
        <v>413</v>
      </c>
      <c r="H1085" s="19" t="str">
        <f t="shared" si="58"/>
        <v>"BOTUR MO‘MINJON BARAKA SAVDO"  оилавий корхонаси Дўконлар, маиший хизмат кўрсатиш корхоналари</v>
      </c>
      <c r="I1085" s="23"/>
      <c r="J1085" s="25" t="s">
        <v>24</v>
      </c>
      <c r="K1085" s="25" t="s">
        <v>155</v>
      </c>
      <c r="L1085" s="18"/>
      <c r="M1085" s="18"/>
      <c r="N1085" s="20"/>
      <c r="O1085" s="20"/>
      <c r="P1085" s="20"/>
      <c r="Q1085" s="20"/>
      <c r="R1085" s="21">
        <v>950</v>
      </c>
      <c r="S1085" s="27">
        <v>950</v>
      </c>
      <c r="T1085" s="27">
        <v>0</v>
      </c>
      <c r="U1085" s="27">
        <v>0</v>
      </c>
      <c r="V1085" s="27">
        <v>0</v>
      </c>
      <c r="W1085" s="22">
        <v>3</v>
      </c>
      <c r="X1085" s="27">
        <v>3</v>
      </c>
      <c r="Y1085" s="26">
        <v>0</v>
      </c>
      <c r="Z1085" s="26">
        <v>0</v>
      </c>
      <c r="AA1085" s="40">
        <v>44912</v>
      </c>
      <c r="AB1085" s="34">
        <v>44911</v>
      </c>
      <c r="AC1085" s="34" t="s">
        <v>2184</v>
      </c>
      <c r="AD1085" s="25" t="s">
        <v>8</v>
      </c>
      <c r="AE1085" t="s">
        <v>3417</v>
      </c>
    </row>
    <row r="1086" spans="1:31" ht="47.25" hidden="1" x14ac:dyDescent="0.25">
      <c r="A1086" t="s">
        <v>3728</v>
      </c>
      <c r="B1086" t="s">
        <v>2128</v>
      </c>
      <c r="C1086" s="17">
        <f>+SUBTOTAL(3,$F$8:F1086)</f>
        <v>45</v>
      </c>
      <c r="D1086" s="24" t="s">
        <v>174</v>
      </c>
      <c r="E1086" s="25" t="s">
        <v>190</v>
      </c>
      <c r="F1086" s="23" t="s">
        <v>1796</v>
      </c>
      <c r="G1086" s="23" t="s">
        <v>413</v>
      </c>
      <c r="H1086" s="19" t="str">
        <f t="shared" si="58"/>
        <v>"HUSEYN ME’MOR TAYLOQ" хусусий корхонаси Дўконлар, маиший хизмат кўрсатиш корхоналари</v>
      </c>
      <c r="I1086" s="23"/>
      <c r="J1086" s="25" t="s">
        <v>24</v>
      </c>
      <c r="K1086" s="25" t="s">
        <v>155</v>
      </c>
      <c r="L1086" s="18"/>
      <c r="M1086" s="18"/>
      <c r="N1086" s="20"/>
      <c r="O1086" s="20"/>
      <c r="P1086" s="20"/>
      <c r="Q1086" s="20"/>
      <c r="R1086" s="21">
        <v>1500</v>
      </c>
      <c r="S1086" s="27">
        <v>1500</v>
      </c>
      <c r="T1086" s="27">
        <v>0</v>
      </c>
      <c r="U1086" s="27">
        <v>0</v>
      </c>
      <c r="V1086" s="27">
        <v>0</v>
      </c>
      <c r="W1086" s="22">
        <v>3</v>
      </c>
      <c r="X1086" s="27">
        <v>3</v>
      </c>
      <c r="Y1086" s="26">
        <v>0</v>
      </c>
      <c r="Z1086" s="26">
        <v>0</v>
      </c>
      <c r="AA1086" s="40">
        <v>44912</v>
      </c>
      <c r="AB1086" s="34">
        <v>44911</v>
      </c>
      <c r="AC1086" s="34" t="s">
        <v>2241</v>
      </c>
      <c r="AD1086" s="25" t="s">
        <v>8</v>
      </c>
      <c r="AE1086" t="s">
        <v>3417</v>
      </c>
    </row>
    <row r="1087" spans="1:31" ht="31.5" hidden="1" x14ac:dyDescent="0.25">
      <c r="A1087" t="s">
        <v>3729</v>
      </c>
      <c r="B1087" t="s">
        <v>2128</v>
      </c>
      <c r="C1087" s="17">
        <f>+SUBTOTAL(3,$F$8:F1087)</f>
        <v>45</v>
      </c>
      <c r="D1087" s="24" t="s">
        <v>174</v>
      </c>
      <c r="E1087" s="25" t="s">
        <v>190</v>
      </c>
      <c r="F1087" s="23" t="s">
        <v>1824</v>
      </c>
      <c r="G1087" s="23" t="s">
        <v>42</v>
      </c>
      <c r="H1087" s="19" t="str">
        <f t="shared" si="58"/>
        <v>"MASHXURA SOBIRA GOLD" фермер хўжалиги Чорвачиликни ривожлантириш</v>
      </c>
      <c r="I1087" s="23"/>
      <c r="J1087" s="25" t="s">
        <v>23</v>
      </c>
      <c r="K1087" s="25" t="s">
        <v>42</v>
      </c>
      <c r="L1087" s="18"/>
      <c r="M1087" s="18"/>
      <c r="N1087" s="20"/>
      <c r="O1087" s="20"/>
      <c r="P1087" s="20"/>
      <c r="Q1087" s="20"/>
      <c r="R1087" s="21">
        <v>3950</v>
      </c>
      <c r="S1087" s="27">
        <v>3950</v>
      </c>
      <c r="T1087" s="27">
        <v>0</v>
      </c>
      <c r="U1087" s="27">
        <v>0</v>
      </c>
      <c r="V1087" s="27">
        <v>0</v>
      </c>
      <c r="W1087" s="22">
        <v>5</v>
      </c>
      <c r="X1087" s="27">
        <v>5</v>
      </c>
      <c r="Y1087" s="26">
        <v>0</v>
      </c>
      <c r="Z1087" s="26">
        <v>0</v>
      </c>
      <c r="AA1087" s="40">
        <v>44912</v>
      </c>
      <c r="AB1087" s="34">
        <v>44904</v>
      </c>
      <c r="AC1087" s="34" t="s">
        <v>3200</v>
      </c>
      <c r="AD1087" s="25" t="s">
        <v>8</v>
      </c>
      <c r="AE1087" t="s">
        <v>3417</v>
      </c>
    </row>
    <row r="1088" spans="1:31" ht="47.25" hidden="1" x14ac:dyDescent="0.25">
      <c r="A1088" t="s">
        <v>3730</v>
      </c>
      <c r="B1088" t="s">
        <v>2128</v>
      </c>
      <c r="C1088" s="17">
        <f>+SUBTOTAL(3,$F$8:F1088)</f>
        <v>45</v>
      </c>
      <c r="D1088" s="24" t="s">
        <v>174</v>
      </c>
      <c r="E1088" s="25" t="s">
        <v>190</v>
      </c>
      <c r="F1088" s="23" t="s">
        <v>1884</v>
      </c>
      <c r="G1088" s="23" t="s">
        <v>1885</v>
      </c>
      <c r="H1088" s="19" t="str">
        <f t="shared" si="58"/>
        <v>"SHOXJAXON GIGANT 777" МЧЖ Дўконлар, маиший хизмат кўрсатиш корхоналари (1-лойиҳа)</v>
      </c>
      <c r="I1088" s="23"/>
      <c r="J1088" s="25" t="s">
        <v>24</v>
      </c>
      <c r="K1088" s="25" t="s">
        <v>155</v>
      </c>
      <c r="L1088" s="18"/>
      <c r="M1088" s="18"/>
      <c r="N1088" s="20"/>
      <c r="O1088" s="20"/>
      <c r="P1088" s="20"/>
      <c r="Q1088" s="20"/>
      <c r="R1088" s="21">
        <v>1250</v>
      </c>
      <c r="S1088" s="27">
        <v>1250</v>
      </c>
      <c r="T1088" s="27">
        <v>0</v>
      </c>
      <c r="U1088" s="27">
        <v>0</v>
      </c>
      <c r="V1088" s="27">
        <v>0</v>
      </c>
      <c r="W1088" s="22">
        <v>3</v>
      </c>
      <c r="X1088" s="27">
        <v>3</v>
      </c>
      <c r="Y1088" s="26">
        <v>0</v>
      </c>
      <c r="Z1088" s="26">
        <v>0</v>
      </c>
      <c r="AA1088" s="40">
        <v>44912</v>
      </c>
      <c r="AB1088" s="34">
        <v>44911</v>
      </c>
      <c r="AC1088" s="34" t="s">
        <v>3201</v>
      </c>
      <c r="AD1088" s="25" t="s">
        <v>8</v>
      </c>
      <c r="AE1088" t="s">
        <v>3417</v>
      </c>
    </row>
    <row r="1089" spans="1:31" ht="47.25" hidden="1" x14ac:dyDescent="0.25">
      <c r="A1089" t="s">
        <v>3731</v>
      </c>
      <c r="B1089" t="s">
        <v>2128</v>
      </c>
      <c r="C1089" s="17">
        <f>+SUBTOTAL(3,$F$8:F1089)</f>
        <v>45</v>
      </c>
      <c r="D1089" s="24" t="s">
        <v>174</v>
      </c>
      <c r="E1089" s="25" t="s">
        <v>190</v>
      </c>
      <c r="F1089" s="23" t="s">
        <v>1884</v>
      </c>
      <c r="G1089" s="23" t="s">
        <v>2267</v>
      </c>
      <c r="H1089" s="19" t="str">
        <f t="shared" si="58"/>
        <v>"SHOXJAXON GIGANT 777" МЧЖ Дўконлар, маиший хизмат кўрсатиш корхоналари (2-лойиҳа)</v>
      </c>
      <c r="I1089" s="23"/>
      <c r="J1089" s="25" t="s">
        <v>24</v>
      </c>
      <c r="K1089" s="25" t="s">
        <v>155</v>
      </c>
      <c r="L1089" s="18"/>
      <c r="M1089" s="18"/>
      <c r="N1089" s="20"/>
      <c r="O1089" s="20"/>
      <c r="P1089" s="20"/>
      <c r="Q1089" s="20"/>
      <c r="R1089" s="21">
        <v>3800</v>
      </c>
      <c r="S1089" s="27">
        <v>3800</v>
      </c>
      <c r="T1089" s="27">
        <v>0</v>
      </c>
      <c r="U1089" s="27">
        <v>0</v>
      </c>
      <c r="V1089" s="27">
        <v>0</v>
      </c>
      <c r="W1089" s="22">
        <v>10</v>
      </c>
      <c r="X1089" s="27">
        <v>10</v>
      </c>
      <c r="Y1089" s="26">
        <v>0</v>
      </c>
      <c r="Z1089" s="26">
        <v>0</v>
      </c>
      <c r="AA1089" s="40">
        <v>44912</v>
      </c>
      <c r="AB1089" s="34">
        <v>44911</v>
      </c>
      <c r="AC1089" s="34" t="s">
        <v>3211</v>
      </c>
      <c r="AD1089" s="25" t="s">
        <v>8</v>
      </c>
      <c r="AE1089" t="s">
        <v>3417</v>
      </c>
    </row>
    <row r="1090" spans="1:31" ht="31.5" hidden="1" x14ac:dyDescent="0.25">
      <c r="A1090" t="s">
        <v>3732</v>
      </c>
      <c r="B1090" t="s">
        <v>2128</v>
      </c>
      <c r="C1090" s="17">
        <f>+SUBTOTAL(3,$F$8:F1090)</f>
        <v>45</v>
      </c>
      <c r="D1090" s="24" t="s">
        <v>174</v>
      </c>
      <c r="E1090" s="25" t="s">
        <v>190</v>
      </c>
      <c r="F1090" s="23" t="s">
        <v>1891</v>
      </c>
      <c r="G1090" s="23" t="s">
        <v>42</v>
      </c>
      <c r="H1090" s="19" t="str">
        <f t="shared" si="58"/>
        <v>"SIYOB SHAVKAT ORZU" фермер хўжалиги Чорвачиликни ривожлантириш</v>
      </c>
      <c r="I1090" s="23"/>
      <c r="J1090" s="25" t="s">
        <v>23</v>
      </c>
      <c r="K1090" s="25" t="s">
        <v>42</v>
      </c>
      <c r="L1090" s="18"/>
      <c r="M1090" s="18"/>
      <c r="N1090" s="20"/>
      <c r="O1090" s="20"/>
      <c r="P1090" s="20"/>
      <c r="Q1090" s="20"/>
      <c r="R1090" s="21">
        <v>5250</v>
      </c>
      <c r="S1090" s="27">
        <v>5250</v>
      </c>
      <c r="T1090" s="27">
        <v>0</v>
      </c>
      <c r="U1090" s="27">
        <v>0</v>
      </c>
      <c r="V1090" s="27">
        <v>0</v>
      </c>
      <c r="W1090" s="22">
        <v>35</v>
      </c>
      <c r="X1090" s="27">
        <v>35</v>
      </c>
      <c r="Y1090" s="26">
        <v>0</v>
      </c>
      <c r="Z1090" s="26">
        <v>0</v>
      </c>
      <c r="AA1090" s="40">
        <v>44912</v>
      </c>
      <c r="AB1090" s="34">
        <v>44911</v>
      </c>
      <c r="AC1090" s="34" t="s">
        <v>3198</v>
      </c>
      <c r="AD1090" s="25" t="s">
        <v>8</v>
      </c>
      <c r="AE1090" t="s">
        <v>3417</v>
      </c>
    </row>
    <row r="1091" spans="1:31" ht="31.5" hidden="1" x14ac:dyDescent="0.25">
      <c r="A1091" t="s">
        <v>3733</v>
      </c>
      <c r="B1091" t="s">
        <v>2128</v>
      </c>
      <c r="C1091" s="17">
        <f>+SUBTOTAL(3,$F$8:F1091)</f>
        <v>45</v>
      </c>
      <c r="D1091" s="24" t="s">
        <v>174</v>
      </c>
      <c r="E1091" s="25" t="s">
        <v>190</v>
      </c>
      <c r="F1091" s="23" t="s">
        <v>1917</v>
      </c>
      <c r="G1091" s="23" t="s">
        <v>568</v>
      </c>
      <c r="H1091" s="19" t="str">
        <f t="shared" si="58"/>
        <v>"Зарафшон пропетти" МЧЖ Бетон маҳсулотлари ишлаб чиқаришни ташкил этиш</v>
      </c>
      <c r="I1091" s="23"/>
      <c r="J1091" s="25" t="s">
        <v>20</v>
      </c>
      <c r="K1091" s="25" t="s">
        <v>527</v>
      </c>
      <c r="L1091" s="18"/>
      <c r="M1091" s="18"/>
      <c r="N1091" s="20"/>
      <c r="O1091" s="20"/>
      <c r="P1091" s="20"/>
      <c r="Q1091" s="20"/>
      <c r="R1091" s="21">
        <v>7000</v>
      </c>
      <c r="S1091" s="27">
        <v>7000</v>
      </c>
      <c r="T1091" s="27">
        <v>0</v>
      </c>
      <c r="U1091" s="27">
        <v>0</v>
      </c>
      <c r="V1091" s="27">
        <v>0</v>
      </c>
      <c r="W1091" s="22">
        <v>5</v>
      </c>
      <c r="X1091" s="27">
        <v>5</v>
      </c>
      <c r="Y1091" s="26">
        <v>0</v>
      </c>
      <c r="Z1091" s="26">
        <v>0</v>
      </c>
      <c r="AA1091" s="40">
        <v>44912</v>
      </c>
      <c r="AB1091" s="34">
        <v>44911</v>
      </c>
      <c r="AC1091" s="34" t="s">
        <v>3202</v>
      </c>
      <c r="AD1091" s="25" t="s">
        <v>8</v>
      </c>
      <c r="AE1091" t="s">
        <v>3417</v>
      </c>
    </row>
    <row r="1092" spans="1:31" ht="31.5" hidden="1" x14ac:dyDescent="0.25">
      <c r="A1092" t="s">
        <v>3734</v>
      </c>
      <c r="B1092" t="s">
        <v>2128</v>
      </c>
      <c r="C1092" s="17">
        <f>+SUBTOTAL(3,$F$8:F1092)</f>
        <v>45</v>
      </c>
      <c r="D1092" s="24" t="s">
        <v>174</v>
      </c>
      <c r="E1092" s="25" t="s">
        <v>190</v>
      </c>
      <c r="F1092" s="23" t="s">
        <v>1918</v>
      </c>
      <c r="G1092" s="23" t="s">
        <v>1724</v>
      </c>
      <c r="H1092" s="19" t="str">
        <f t="shared" si="58"/>
        <v>"Ибрагимов Ромлари" оилавий корхонаси Акфа эшик ромлари ишлаб чиқаришни ташкил этиш</v>
      </c>
      <c r="I1092" s="23"/>
      <c r="J1092" s="25" t="s">
        <v>20</v>
      </c>
      <c r="K1092" s="25" t="s">
        <v>527</v>
      </c>
      <c r="L1092" s="18"/>
      <c r="M1092" s="18"/>
      <c r="N1092" s="20"/>
      <c r="O1092" s="20"/>
      <c r="P1092" s="20"/>
      <c r="Q1092" s="20"/>
      <c r="R1092" s="21">
        <v>550</v>
      </c>
      <c r="S1092" s="27">
        <v>550</v>
      </c>
      <c r="T1092" s="27">
        <v>0</v>
      </c>
      <c r="U1092" s="27">
        <v>0</v>
      </c>
      <c r="V1092" s="27">
        <v>0</v>
      </c>
      <c r="W1092" s="22">
        <v>6</v>
      </c>
      <c r="X1092" s="27">
        <v>6</v>
      </c>
      <c r="Y1092" s="26">
        <v>0</v>
      </c>
      <c r="Z1092" s="26">
        <v>0</v>
      </c>
      <c r="AA1092" s="40">
        <v>44912</v>
      </c>
      <c r="AB1092" s="34">
        <v>44911</v>
      </c>
      <c r="AC1092" s="34" t="s">
        <v>3203</v>
      </c>
      <c r="AD1092" s="25" t="s">
        <v>8</v>
      </c>
      <c r="AE1092" t="s">
        <v>3417</v>
      </c>
    </row>
    <row r="1093" spans="1:31" ht="47.25" hidden="1" x14ac:dyDescent="0.25">
      <c r="A1093" t="s">
        <v>3735</v>
      </c>
      <c r="B1093" t="s">
        <v>2128</v>
      </c>
      <c r="C1093" s="17">
        <f>+SUBTOTAL(3,$F$8:F1093)</f>
        <v>45</v>
      </c>
      <c r="D1093" s="24" t="s">
        <v>174</v>
      </c>
      <c r="E1093" s="25" t="s">
        <v>190</v>
      </c>
      <c r="F1093" s="23" t="s">
        <v>2043</v>
      </c>
      <c r="G1093" s="23" t="s">
        <v>2044</v>
      </c>
      <c r="H1093" s="19" t="str">
        <f t="shared" si="58"/>
        <v>"MUBINA OYDIN KUZMUNCHOQLARI"                 МЧЖ Туй базм ва маъросимлар ўтказишни ташкил этиш</v>
      </c>
      <c r="I1093" s="23"/>
      <c r="J1093" s="25" t="s">
        <v>24</v>
      </c>
      <c r="K1093" s="25" t="s">
        <v>531</v>
      </c>
      <c r="L1093" s="18"/>
      <c r="M1093" s="18"/>
      <c r="N1093" s="20"/>
      <c r="O1093" s="20"/>
      <c r="P1093" s="20"/>
      <c r="Q1093" s="20"/>
      <c r="R1093" s="21">
        <v>5500</v>
      </c>
      <c r="S1093" s="27">
        <v>5500</v>
      </c>
      <c r="T1093" s="27">
        <v>0</v>
      </c>
      <c r="U1093" s="27">
        <v>0</v>
      </c>
      <c r="V1093" s="27">
        <v>0</v>
      </c>
      <c r="W1093" s="22">
        <v>8</v>
      </c>
      <c r="X1093" s="27">
        <v>8</v>
      </c>
      <c r="Y1093" s="26">
        <v>0</v>
      </c>
      <c r="Z1093" s="26">
        <v>0</v>
      </c>
      <c r="AA1093" s="40">
        <v>44912</v>
      </c>
      <c r="AB1093" s="34">
        <v>44911</v>
      </c>
      <c r="AC1093" s="34" t="s">
        <v>2189</v>
      </c>
      <c r="AD1093" s="25" t="s">
        <v>8</v>
      </c>
      <c r="AE1093" t="s">
        <v>3417</v>
      </c>
    </row>
    <row r="1094" spans="1:31" ht="47.25" hidden="1" x14ac:dyDescent="0.25">
      <c r="A1094" t="s">
        <v>3736</v>
      </c>
      <c r="B1094" t="s">
        <v>2128</v>
      </c>
      <c r="C1094" s="17">
        <f>+SUBTOTAL(3,$F$8:F1094)</f>
        <v>45</v>
      </c>
      <c r="D1094" s="24" t="s">
        <v>174</v>
      </c>
      <c r="E1094" s="25" t="s">
        <v>190</v>
      </c>
      <c r="F1094" s="23" t="s">
        <v>2099</v>
      </c>
      <c r="G1094" s="23" t="s">
        <v>2100</v>
      </c>
      <c r="H1094" s="19" t="str">
        <f t="shared" si="58"/>
        <v>"MAXTOBA INTIZOR SUXROB" оилавий корхонаси Умумий оақатланиш шахобчаси ташкил этиш</v>
      </c>
      <c r="I1094" s="23"/>
      <c r="J1094" s="25" t="s">
        <v>24</v>
      </c>
      <c r="K1094" s="25" t="s">
        <v>531</v>
      </c>
      <c r="L1094" s="18"/>
      <c r="M1094" s="18"/>
      <c r="N1094" s="20"/>
      <c r="O1094" s="20"/>
      <c r="P1094" s="20"/>
      <c r="Q1094" s="20"/>
      <c r="R1094" s="21">
        <v>870</v>
      </c>
      <c r="S1094" s="27">
        <v>870</v>
      </c>
      <c r="T1094" s="27">
        <v>0</v>
      </c>
      <c r="U1094" s="27">
        <v>0</v>
      </c>
      <c r="V1094" s="27">
        <v>0</v>
      </c>
      <c r="W1094" s="22">
        <v>4</v>
      </c>
      <c r="X1094" s="27">
        <v>4</v>
      </c>
      <c r="Y1094" s="26">
        <v>0</v>
      </c>
      <c r="Z1094" s="26">
        <v>0</v>
      </c>
      <c r="AA1094" s="40">
        <v>44912</v>
      </c>
      <c r="AB1094" s="34">
        <v>44911</v>
      </c>
      <c r="AC1094" s="34" t="s">
        <v>3208</v>
      </c>
      <c r="AD1094" s="25" t="s">
        <v>8</v>
      </c>
      <c r="AE1094" t="s">
        <v>3417</v>
      </c>
    </row>
    <row r="1095" spans="1:31" ht="31.5" hidden="1" x14ac:dyDescent="0.25">
      <c r="A1095" t="s">
        <v>3757</v>
      </c>
      <c r="B1095" t="s">
        <v>1092</v>
      </c>
      <c r="C1095" s="17">
        <f>+SUBTOTAL(3,$F$8:F1095)</f>
        <v>45</v>
      </c>
      <c r="D1095" s="24" t="s">
        <v>174</v>
      </c>
      <c r="E1095" s="25" t="s">
        <v>190</v>
      </c>
      <c r="F1095" s="23" t="s">
        <v>3209</v>
      </c>
      <c r="G1095" s="23" t="s">
        <v>32</v>
      </c>
      <c r="H1095" s="19" t="str">
        <f t="shared" si="58"/>
        <v>"HIGH NORD FOREST" МЧЖ Қурилиш материаллари ишлаб чиқариш</v>
      </c>
      <c r="I1095" s="23"/>
      <c r="J1095" s="25" t="s">
        <v>20</v>
      </c>
      <c r="K1095" s="25" t="s">
        <v>527</v>
      </c>
      <c r="L1095" s="18"/>
      <c r="M1095" s="18"/>
      <c r="N1095" s="20"/>
      <c r="O1095" s="20"/>
      <c r="P1095" s="20"/>
      <c r="Q1095" s="20"/>
      <c r="R1095" s="21">
        <v>1500</v>
      </c>
      <c r="S1095" s="27">
        <v>1500</v>
      </c>
      <c r="T1095" s="27">
        <v>0</v>
      </c>
      <c r="U1095" s="27">
        <v>0</v>
      </c>
      <c r="V1095" s="27">
        <v>0</v>
      </c>
      <c r="W1095" s="22">
        <v>12</v>
      </c>
      <c r="X1095" s="27">
        <v>12</v>
      </c>
      <c r="Y1095" s="26">
        <v>0</v>
      </c>
      <c r="Z1095" s="26">
        <v>0</v>
      </c>
      <c r="AA1095" s="40">
        <v>44912</v>
      </c>
      <c r="AB1095" s="34">
        <v>44911</v>
      </c>
      <c r="AC1095" s="34" t="s">
        <v>3210</v>
      </c>
      <c r="AD1095" s="25" t="s">
        <v>6</v>
      </c>
      <c r="AE1095" t="s">
        <v>3418</v>
      </c>
    </row>
    <row r="1096" spans="1:31" ht="31.5" hidden="1" x14ac:dyDescent="0.25">
      <c r="A1096" t="s">
        <v>3759</v>
      </c>
      <c r="B1096" t="s">
        <v>1092</v>
      </c>
      <c r="C1096" s="17">
        <f>+SUBTOTAL(3,$F$8:F1096)</f>
        <v>45</v>
      </c>
      <c r="D1096" s="24" t="s">
        <v>174</v>
      </c>
      <c r="E1096" s="25" t="s">
        <v>190</v>
      </c>
      <c r="F1096" s="23" t="s">
        <v>3413</v>
      </c>
      <c r="G1096" s="23" t="s">
        <v>3414</v>
      </c>
      <c r="H1096" s="19" t="str">
        <f t="shared" ref="H1096:H1159" si="59">+CONCATENATE(F1096," ",G1096)</f>
        <v>"Toyloq-ipagi" МЧЖ Хом ипак ва ипак момиғи ишлаб чиқаришни ташкил этиш</v>
      </c>
      <c r="I1096" s="23"/>
      <c r="J1096" s="25" t="s">
        <v>20</v>
      </c>
      <c r="K1096" s="25" t="s">
        <v>1721</v>
      </c>
      <c r="L1096" s="18"/>
      <c r="M1096" s="18"/>
      <c r="N1096" s="20"/>
      <c r="O1096" s="20"/>
      <c r="P1096" s="20"/>
      <c r="Q1096" s="20"/>
      <c r="R1096" s="21">
        <v>13600</v>
      </c>
      <c r="S1096" s="27">
        <v>13600</v>
      </c>
      <c r="T1096" s="27">
        <v>0</v>
      </c>
      <c r="U1096" s="27">
        <v>0</v>
      </c>
      <c r="V1096" s="27">
        <v>0</v>
      </c>
      <c r="W1096" s="22">
        <v>80</v>
      </c>
      <c r="X1096" s="27">
        <v>30</v>
      </c>
      <c r="Y1096" s="26">
        <v>50</v>
      </c>
      <c r="Z1096" s="26">
        <v>0</v>
      </c>
      <c r="AA1096" s="40">
        <v>44918</v>
      </c>
      <c r="AB1096" s="34">
        <v>44916</v>
      </c>
      <c r="AC1096" s="34" t="s">
        <v>2243</v>
      </c>
      <c r="AD1096" s="25" t="s">
        <v>554</v>
      </c>
      <c r="AE1096" t="s">
        <v>3418</v>
      </c>
    </row>
    <row r="1097" spans="1:31" ht="31.5" hidden="1" x14ac:dyDescent="0.25">
      <c r="A1097" t="s">
        <v>2873</v>
      </c>
      <c r="B1097" t="s">
        <v>2128</v>
      </c>
      <c r="C1097" s="17">
        <f>+SUBTOTAL(3,$F$8:F1097)</f>
        <v>45</v>
      </c>
      <c r="D1097" s="24" t="s">
        <v>174</v>
      </c>
      <c r="E1097" s="25" t="s">
        <v>179</v>
      </c>
      <c r="F1097" s="23" t="s">
        <v>1179</v>
      </c>
      <c r="G1097" s="23" t="s">
        <v>36</v>
      </c>
      <c r="H1097" s="19" t="str">
        <f t="shared" si="59"/>
        <v>"URGUT XUMO MEBEL" хусусий корхонаси Маиший хизмат кўрсатишни ташкил этиш</v>
      </c>
      <c r="I1097" s="23"/>
      <c r="J1097" s="25" t="s">
        <v>24</v>
      </c>
      <c r="K1097" s="25" t="s">
        <v>111</v>
      </c>
      <c r="L1097" s="18"/>
      <c r="M1097" s="18"/>
      <c r="N1097" s="20"/>
      <c r="O1097" s="20"/>
      <c r="P1097" s="20"/>
      <c r="Q1097" s="20"/>
      <c r="R1097" s="21">
        <f t="shared" ref="R1097:R1128" si="60">+S1097+T1097+U1097*11.321+V1097*11.321</f>
        <v>2500</v>
      </c>
      <c r="S1097" s="27">
        <v>2500</v>
      </c>
      <c r="T1097" s="27"/>
      <c r="U1097" s="27"/>
      <c r="V1097" s="27"/>
      <c r="W1097" s="22">
        <f t="shared" ref="W1097:W1128" si="61">+X1097+Y1097+Z1097</f>
        <v>7</v>
      </c>
      <c r="X1097" s="27">
        <v>7</v>
      </c>
      <c r="Y1097" s="26"/>
      <c r="Z1097" s="26"/>
      <c r="AA1097" s="40">
        <v>44722</v>
      </c>
      <c r="AB1097" s="34"/>
      <c r="AC1097" s="34"/>
      <c r="AD1097" s="25" t="s">
        <v>7</v>
      </c>
    </row>
    <row r="1098" spans="1:31" ht="31.5" hidden="1" x14ac:dyDescent="0.25">
      <c r="A1098" t="s">
        <v>2874</v>
      </c>
      <c r="B1098" t="s">
        <v>2128</v>
      </c>
      <c r="C1098" s="17">
        <f>+SUBTOTAL(3,$F$8:F1098)</f>
        <v>45</v>
      </c>
      <c r="D1098" s="24" t="s">
        <v>174</v>
      </c>
      <c r="E1098" s="25" t="s">
        <v>179</v>
      </c>
      <c r="F1098" s="23" t="s">
        <v>1030</v>
      </c>
      <c r="G1098" s="23" t="s">
        <v>110</v>
      </c>
      <c r="H1098" s="19" t="str">
        <f t="shared" si="59"/>
        <v>"Наим Диёрбек Кишмиш боғлари"ФХ Узумчиликни ривожлантириш</v>
      </c>
      <c r="I1098" s="23"/>
      <c r="J1098" s="25" t="s">
        <v>23</v>
      </c>
      <c r="K1098" s="25" t="s">
        <v>110</v>
      </c>
      <c r="L1098" s="18"/>
      <c r="M1098" s="18"/>
      <c r="N1098" s="20"/>
      <c r="O1098" s="20"/>
      <c r="P1098" s="20"/>
      <c r="Q1098" s="20"/>
      <c r="R1098" s="21">
        <f t="shared" si="60"/>
        <v>13000</v>
      </c>
      <c r="S1098" s="27">
        <v>13000</v>
      </c>
      <c r="T1098" s="27"/>
      <c r="U1098" s="27"/>
      <c r="V1098" s="27"/>
      <c r="W1098" s="22">
        <f t="shared" si="61"/>
        <v>30</v>
      </c>
      <c r="X1098" s="27">
        <v>30</v>
      </c>
      <c r="Y1098" s="26">
        <v>0</v>
      </c>
      <c r="Z1098" s="26">
        <v>0</v>
      </c>
      <c r="AA1098" s="40">
        <v>44883</v>
      </c>
      <c r="AB1098" s="34"/>
      <c r="AC1098" s="34"/>
      <c r="AD1098" s="25" t="s">
        <v>7</v>
      </c>
    </row>
    <row r="1099" spans="1:31" ht="47.25" hidden="1" x14ac:dyDescent="0.25">
      <c r="A1099" t="s">
        <v>2875</v>
      </c>
      <c r="B1099" t="s">
        <v>2128</v>
      </c>
      <c r="C1099" s="17">
        <f>+SUBTOTAL(3,$F$8:F1099)</f>
        <v>45</v>
      </c>
      <c r="D1099" s="24" t="s">
        <v>174</v>
      </c>
      <c r="E1099" s="25" t="s">
        <v>179</v>
      </c>
      <c r="F1099" s="23" t="s">
        <v>1537</v>
      </c>
      <c r="G1099" s="23" t="s">
        <v>1538</v>
      </c>
      <c r="H1099" s="19" t="str">
        <f t="shared" si="59"/>
        <v>"BIBI TEKS" МЧЖ Трикотаж махсулотлари тикиш ва суний толали газлама ишлаб чиқариш</v>
      </c>
      <c r="I1099" s="23"/>
      <c r="J1099" s="25" t="s">
        <v>20</v>
      </c>
      <c r="K1099" s="25" t="s">
        <v>40</v>
      </c>
      <c r="L1099" s="18"/>
      <c r="M1099" s="18"/>
      <c r="N1099" s="20"/>
      <c r="O1099" s="20"/>
      <c r="P1099" s="20"/>
      <c r="Q1099" s="20"/>
      <c r="R1099" s="21">
        <f t="shared" si="60"/>
        <v>36000</v>
      </c>
      <c r="S1099" s="27">
        <v>36000</v>
      </c>
      <c r="T1099" s="27"/>
      <c r="U1099" s="27"/>
      <c r="V1099" s="27"/>
      <c r="W1099" s="22">
        <f t="shared" si="61"/>
        <v>50</v>
      </c>
      <c r="X1099" s="27">
        <v>40</v>
      </c>
      <c r="Y1099" s="26"/>
      <c r="Z1099" s="26">
        <v>10</v>
      </c>
      <c r="AA1099" s="40">
        <v>44832</v>
      </c>
      <c r="AB1099" s="34"/>
      <c r="AC1099" s="34"/>
      <c r="AD1099" s="25" t="s">
        <v>8</v>
      </c>
    </row>
    <row r="1100" spans="1:31" ht="47.25" hidden="1" x14ac:dyDescent="0.25">
      <c r="A1100" t="s">
        <v>2876</v>
      </c>
      <c r="B1100" t="s">
        <v>2128</v>
      </c>
      <c r="C1100" s="17">
        <f>+SUBTOTAL(3,$F$8:F1100)</f>
        <v>45</v>
      </c>
      <c r="D1100" s="24" t="s">
        <v>174</v>
      </c>
      <c r="E1100" s="25" t="s">
        <v>179</v>
      </c>
      <c r="F1100" s="23" t="s">
        <v>1540</v>
      </c>
      <c r="G1100" s="23" t="s">
        <v>1541</v>
      </c>
      <c r="H1100" s="19" t="str">
        <f t="shared" si="59"/>
        <v>"Urgut elegant servis" МЧЖ Пойабзал маҳсулотларини ишлаб чиқаришни кенгайтириш</v>
      </c>
      <c r="I1100" s="23"/>
      <c r="J1100" s="25" t="s">
        <v>20</v>
      </c>
      <c r="K1100" s="25" t="s">
        <v>534</v>
      </c>
      <c r="L1100" s="18"/>
      <c r="M1100" s="18"/>
      <c r="N1100" s="20"/>
      <c r="O1100" s="20"/>
      <c r="P1100" s="20"/>
      <c r="Q1100" s="20"/>
      <c r="R1100" s="21">
        <f t="shared" si="60"/>
        <v>22010.5</v>
      </c>
      <c r="S1100" s="27">
        <v>16350</v>
      </c>
      <c r="T1100" s="27"/>
      <c r="U1100" s="27">
        <v>500</v>
      </c>
      <c r="V1100" s="27"/>
      <c r="W1100" s="22">
        <f t="shared" si="61"/>
        <v>20</v>
      </c>
      <c r="X1100" s="27">
        <v>15</v>
      </c>
      <c r="Y1100" s="26"/>
      <c r="Z1100" s="26">
        <v>5</v>
      </c>
      <c r="AA1100" s="40">
        <v>44832</v>
      </c>
      <c r="AB1100" s="34"/>
      <c r="AC1100" s="34"/>
      <c r="AD1100" s="25" t="s">
        <v>92</v>
      </c>
    </row>
    <row r="1101" spans="1:31" ht="47.25" hidden="1" x14ac:dyDescent="0.25">
      <c r="A1101" t="s">
        <v>2877</v>
      </c>
      <c r="B1101" t="s">
        <v>2128</v>
      </c>
      <c r="C1101" s="17">
        <f>+SUBTOTAL(3,$F$8:F1101)</f>
        <v>45</v>
      </c>
      <c r="D1101" s="24" t="s">
        <v>174</v>
      </c>
      <c r="E1101" s="25" t="s">
        <v>179</v>
      </c>
      <c r="F1101" s="23" t="s">
        <v>1542</v>
      </c>
      <c r="G1101" s="23" t="s">
        <v>1543</v>
      </c>
      <c r="H1101" s="19" t="str">
        <f t="shared" si="59"/>
        <v>"SAM ELEKTRO SERVIS" МЧЖ Маиший чангютгичлар ишлаб чиқариш ва экспортни йўлга қўйиш</v>
      </c>
      <c r="I1101" s="23"/>
      <c r="J1101" s="25" t="s">
        <v>20</v>
      </c>
      <c r="K1101" s="25" t="s">
        <v>533</v>
      </c>
      <c r="L1101" s="18"/>
      <c r="M1101" s="18"/>
      <c r="N1101" s="20"/>
      <c r="O1101" s="20"/>
      <c r="P1101" s="20"/>
      <c r="Q1101" s="20"/>
      <c r="R1101" s="21">
        <f t="shared" si="60"/>
        <v>56219.799999999996</v>
      </c>
      <c r="S1101" s="27">
        <v>13200</v>
      </c>
      <c r="T1101" s="27"/>
      <c r="U1101" s="27">
        <v>3800</v>
      </c>
      <c r="V1101" s="27"/>
      <c r="W1101" s="22">
        <f t="shared" si="61"/>
        <v>60</v>
      </c>
      <c r="X1101" s="27">
        <v>60</v>
      </c>
      <c r="Y1101" s="26"/>
      <c r="Z1101" s="26"/>
      <c r="AA1101" s="40">
        <v>44811</v>
      </c>
      <c r="AB1101" s="34"/>
      <c r="AC1101" s="34"/>
      <c r="AD1101" s="25" t="s">
        <v>9</v>
      </c>
    </row>
    <row r="1102" spans="1:31" ht="47.25" hidden="1" x14ac:dyDescent="0.25">
      <c r="A1102" t="s">
        <v>2878</v>
      </c>
      <c r="B1102" t="s">
        <v>2128</v>
      </c>
      <c r="C1102" s="17">
        <f>+SUBTOTAL(3,$F$8:F1102)</f>
        <v>45</v>
      </c>
      <c r="D1102" s="24" t="s">
        <v>174</v>
      </c>
      <c r="E1102" s="25" t="s">
        <v>179</v>
      </c>
      <c r="F1102" s="23" t="s">
        <v>1044</v>
      </c>
      <c r="G1102" s="23" t="s">
        <v>473</v>
      </c>
      <c r="H1102" s="19" t="str">
        <f t="shared" si="59"/>
        <v>"BEHRUZ BARAKA PLAST"МЧЖ Текистил махсулотлари ишлаб чикариш фаолиятини йулга куйиш</v>
      </c>
      <c r="I1102" s="23"/>
      <c r="J1102" s="25" t="s">
        <v>20</v>
      </c>
      <c r="K1102" s="25" t="s">
        <v>40</v>
      </c>
      <c r="L1102" s="18"/>
      <c r="M1102" s="18"/>
      <c r="N1102" s="20"/>
      <c r="O1102" s="20"/>
      <c r="P1102" s="20"/>
      <c r="Q1102" s="20"/>
      <c r="R1102" s="21">
        <f t="shared" si="60"/>
        <v>26477.32</v>
      </c>
      <c r="S1102" s="27">
        <v>16062</v>
      </c>
      <c r="T1102" s="27"/>
      <c r="U1102" s="27">
        <v>920</v>
      </c>
      <c r="V1102" s="27"/>
      <c r="W1102" s="22">
        <f t="shared" si="61"/>
        <v>20</v>
      </c>
      <c r="X1102" s="27">
        <v>20</v>
      </c>
      <c r="Y1102" s="26">
        <v>0</v>
      </c>
      <c r="Z1102" s="26">
        <v>0</v>
      </c>
      <c r="AA1102" s="40">
        <v>44883</v>
      </c>
      <c r="AB1102" s="34"/>
      <c r="AC1102" s="34"/>
      <c r="AD1102" s="25" t="s">
        <v>554</v>
      </c>
    </row>
    <row r="1103" spans="1:31" ht="31.5" hidden="1" x14ac:dyDescent="0.25">
      <c r="A1103" t="s">
        <v>2879</v>
      </c>
      <c r="B1103" t="s">
        <v>2128</v>
      </c>
      <c r="C1103" s="17">
        <f>+SUBTOTAL(3,$F$8:F1103)</f>
        <v>45</v>
      </c>
      <c r="D1103" s="24" t="s">
        <v>174</v>
      </c>
      <c r="E1103" s="25" t="s">
        <v>179</v>
      </c>
      <c r="F1103" s="23" t="s">
        <v>1043</v>
      </c>
      <c r="G1103" s="23" t="s">
        <v>472</v>
      </c>
      <c r="H1103" s="19" t="str">
        <f t="shared" si="59"/>
        <v>"GOLD SPACER SERVIS"МЧЖ Қулф ва бурама мих ишлаб чиқариш лойиҳаси</v>
      </c>
      <c r="I1103" s="23"/>
      <c r="J1103" s="25" t="s">
        <v>20</v>
      </c>
      <c r="K1103" s="25" t="s">
        <v>527</v>
      </c>
      <c r="L1103" s="18"/>
      <c r="M1103" s="18"/>
      <c r="N1103" s="20"/>
      <c r="O1103" s="20"/>
      <c r="P1103" s="20"/>
      <c r="Q1103" s="20"/>
      <c r="R1103" s="21">
        <f t="shared" si="60"/>
        <v>35450.400000000001</v>
      </c>
      <c r="S1103" s="27">
        <v>19601</v>
      </c>
      <c r="T1103" s="27"/>
      <c r="U1103" s="27">
        <v>1400</v>
      </c>
      <c r="V1103" s="27"/>
      <c r="W1103" s="22">
        <f t="shared" si="61"/>
        <v>18</v>
      </c>
      <c r="X1103" s="27">
        <v>18</v>
      </c>
      <c r="Y1103" s="26">
        <v>0</v>
      </c>
      <c r="Z1103" s="26">
        <v>0</v>
      </c>
      <c r="AA1103" s="40">
        <v>44883</v>
      </c>
      <c r="AB1103" s="34"/>
      <c r="AC1103" s="34"/>
      <c r="AD1103" s="25" t="s">
        <v>554</v>
      </c>
    </row>
    <row r="1104" spans="1:31" ht="31.5" hidden="1" x14ac:dyDescent="0.25">
      <c r="A1104" t="s">
        <v>2880</v>
      </c>
      <c r="B1104" t="s">
        <v>2128</v>
      </c>
      <c r="C1104" s="17">
        <f>+SUBTOTAL(3,$F$8:F1104)</f>
        <v>45</v>
      </c>
      <c r="D1104" s="24" t="s">
        <v>174</v>
      </c>
      <c r="E1104" s="25" t="s">
        <v>179</v>
      </c>
      <c r="F1104" s="23" t="s">
        <v>1054</v>
      </c>
      <c r="G1104" s="23" t="s">
        <v>483</v>
      </c>
      <c r="H1104" s="19" t="str">
        <f t="shared" si="59"/>
        <v>"SALOXIDDIN SAVDO SERVIS"МЧЖ Ҳар хил турдаги эшик ишлаб чиқаришни ташкил қилиш</v>
      </c>
      <c r="I1104" s="23"/>
      <c r="J1104" s="25" t="s">
        <v>20</v>
      </c>
      <c r="K1104" s="25" t="s">
        <v>1386</v>
      </c>
      <c r="L1104" s="18"/>
      <c r="M1104" s="18"/>
      <c r="N1104" s="20"/>
      <c r="O1104" s="20"/>
      <c r="P1104" s="20"/>
      <c r="Q1104" s="20"/>
      <c r="R1104" s="21">
        <f t="shared" si="60"/>
        <v>10660.5</v>
      </c>
      <c r="S1104" s="27">
        <v>5000</v>
      </c>
      <c r="T1104" s="27"/>
      <c r="U1104" s="27">
        <v>500</v>
      </c>
      <c r="V1104" s="27"/>
      <c r="W1104" s="22">
        <f t="shared" si="61"/>
        <v>7</v>
      </c>
      <c r="X1104" s="27">
        <v>7</v>
      </c>
      <c r="Y1104" s="26"/>
      <c r="Z1104" s="26"/>
      <c r="AA1104" s="40">
        <v>44772</v>
      </c>
      <c r="AB1104" s="34"/>
      <c r="AC1104" s="34"/>
      <c r="AD1104" s="25" t="s">
        <v>91</v>
      </c>
    </row>
    <row r="1105" spans="1:30" ht="31.5" hidden="1" x14ac:dyDescent="0.25">
      <c r="A1105" t="s">
        <v>2881</v>
      </c>
      <c r="B1105" t="s">
        <v>2128</v>
      </c>
      <c r="C1105" s="17">
        <f>+SUBTOTAL(3,$F$8:F1105)</f>
        <v>45</v>
      </c>
      <c r="D1105" s="24" t="s">
        <v>174</v>
      </c>
      <c r="E1105" s="25" t="s">
        <v>179</v>
      </c>
      <c r="F1105" s="23" t="s">
        <v>961</v>
      </c>
      <c r="G1105" s="23" t="s">
        <v>498</v>
      </c>
      <c r="H1105" s="19" t="str">
        <f t="shared" si="59"/>
        <v>"SAM SILVER SHOH"МЧЖ Ҳар хал турлдаги тапочка (оёқ кийимлар) ишлаб чиқариш</v>
      </c>
      <c r="I1105" s="23"/>
      <c r="J1105" s="25" t="s">
        <v>20</v>
      </c>
      <c r="K1105" s="25" t="s">
        <v>534</v>
      </c>
      <c r="L1105" s="18"/>
      <c r="M1105" s="18"/>
      <c r="N1105" s="20"/>
      <c r="O1105" s="20"/>
      <c r="P1105" s="20"/>
      <c r="Q1105" s="20"/>
      <c r="R1105" s="21">
        <f t="shared" si="60"/>
        <v>2152</v>
      </c>
      <c r="S1105" s="27">
        <v>2152</v>
      </c>
      <c r="T1105" s="27"/>
      <c r="U1105" s="27"/>
      <c r="V1105" s="27"/>
      <c r="W1105" s="22">
        <f t="shared" si="61"/>
        <v>22</v>
      </c>
      <c r="X1105" s="27">
        <v>22</v>
      </c>
      <c r="Y1105" s="26">
        <v>0</v>
      </c>
      <c r="Z1105" s="26">
        <v>0</v>
      </c>
      <c r="AA1105" s="40">
        <v>44876</v>
      </c>
      <c r="AB1105" s="34"/>
      <c r="AC1105" s="34"/>
      <c r="AD1105" s="25" t="s">
        <v>8</v>
      </c>
    </row>
    <row r="1106" spans="1:30" ht="31.5" hidden="1" x14ac:dyDescent="0.25">
      <c r="A1106" t="s">
        <v>2882</v>
      </c>
      <c r="B1106" t="s">
        <v>2128</v>
      </c>
      <c r="C1106" s="17">
        <f>+SUBTOTAL(3,$F$8:F1106)</f>
        <v>45</v>
      </c>
      <c r="D1106" s="24" t="s">
        <v>174</v>
      </c>
      <c r="E1106" s="25" t="s">
        <v>179</v>
      </c>
      <c r="F1106" s="23" t="s">
        <v>1067</v>
      </c>
      <c r="G1106" s="23" t="s">
        <v>491</v>
      </c>
      <c r="H1106" s="19" t="str">
        <f t="shared" si="59"/>
        <v>"XUDOYBERDI SATTOR TEKSTIL"МЧЖ Пайпоқ маҳсулотлари ишлаб чиқариш</v>
      </c>
      <c r="I1106" s="23"/>
      <c r="J1106" s="25" t="s">
        <v>20</v>
      </c>
      <c r="K1106" s="25" t="s">
        <v>40</v>
      </c>
      <c r="L1106" s="18"/>
      <c r="M1106" s="18"/>
      <c r="N1106" s="20"/>
      <c r="O1106" s="20"/>
      <c r="P1106" s="20"/>
      <c r="Q1106" s="20"/>
      <c r="R1106" s="21">
        <f t="shared" si="60"/>
        <v>11678</v>
      </c>
      <c r="S1106" s="27">
        <v>11678</v>
      </c>
      <c r="T1106" s="27"/>
      <c r="U1106" s="27"/>
      <c r="V1106" s="27"/>
      <c r="W1106" s="22">
        <f t="shared" si="61"/>
        <v>40</v>
      </c>
      <c r="X1106" s="27">
        <v>40</v>
      </c>
      <c r="Y1106" s="26">
        <v>0</v>
      </c>
      <c r="Z1106" s="26">
        <v>0</v>
      </c>
      <c r="AA1106" s="40">
        <v>44866</v>
      </c>
      <c r="AB1106" s="34"/>
      <c r="AC1106" s="34"/>
      <c r="AD1106" s="25" t="s">
        <v>7</v>
      </c>
    </row>
    <row r="1107" spans="1:30" ht="31.5" hidden="1" x14ac:dyDescent="0.25">
      <c r="A1107" t="s">
        <v>2883</v>
      </c>
      <c r="B1107" t="s">
        <v>2128</v>
      </c>
      <c r="C1107" s="17">
        <f>+SUBTOTAL(3,$F$8:F1107)</f>
        <v>45</v>
      </c>
      <c r="D1107" s="24" t="s">
        <v>174</v>
      </c>
      <c r="E1107" s="25" t="s">
        <v>179</v>
      </c>
      <c r="F1107" s="23" t="s">
        <v>646</v>
      </c>
      <c r="G1107" s="23" t="s">
        <v>452</v>
      </c>
      <c r="H1107" s="19" t="str">
        <f t="shared" si="59"/>
        <v>"AGRO DRY FRUITS"МЧЖ Пайпоқ ва тўқимачилик маҳсулотлари ишлаб чиқариш</v>
      </c>
      <c r="I1107" s="23"/>
      <c r="J1107" s="25" t="s">
        <v>20</v>
      </c>
      <c r="K1107" s="25" t="s">
        <v>40</v>
      </c>
      <c r="L1107" s="18"/>
      <c r="M1107" s="18"/>
      <c r="N1107" s="20"/>
      <c r="O1107" s="20"/>
      <c r="P1107" s="20"/>
      <c r="Q1107" s="20"/>
      <c r="R1107" s="21">
        <f t="shared" si="60"/>
        <v>26729.846000000001</v>
      </c>
      <c r="S1107" s="27">
        <v>9454</v>
      </c>
      <c r="T1107" s="27"/>
      <c r="U1107" s="27">
        <v>1526</v>
      </c>
      <c r="V1107" s="27"/>
      <c r="W1107" s="22">
        <f t="shared" si="61"/>
        <v>180</v>
      </c>
      <c r="X1107" s="27">
        <v>164</v>
      </c>
      <c r="Y1107" s="26"/>
      <c r="Z1107" s="26">
        <v>16</v>
      </c>
      <c r="AA1107" s="40">
        <v>44741</v>
      </c>
      <c r="AB1107" s="34"/>
      <c r="AC1107" s="34"/>
      <c r="AD1107" s="25" t="s">
        <v>7</v>
      </c>
    </row>
    <row r="1108" spans="1:30" ht="47.25" hidden="1" x14ac:dyDescent="0.25">
      <c r="A1108" t="s">
        <v>2884</v>
      </c>
      <c r="B1108" t="s">
        <v>2128</v>
      </c>
      <c r="C1108" s="17">
        <f>+SUBTOTAL(3,$F$8:F1108)</f>
        <v>45</v>
      </c>
      <c r="D1108" s="24" t="s">
        <v>174</v>
      </c>
      <c r="E1108" s="25" t="s">
        <v>179</v>
      </c>
      <c r="F1108" s="23" t="s">
        <v>946</v>
      </c>
      <c r="G1108" s="23" t="s">
        <v>622</v>
      </c>
      <c r="H1108" s="19" t="str">
        <f t="shared" si="59"/>
        <v xml:space="preserve">"BAXRIN AGROVET STAR"МЧЖ Ўсимлик зараркунандалари, касалликлари ва бегона утларга карши кимёвий воситалар </v>
      </c>
      <c r="I1108" s="23"/>
      <c r="J1108" s="25" t="s">
        <v>24</v>
      </c>
      <c r="K1108" s="25" t="s">
        <v>155</v>
      </c>
      <c r="L1108" s="18"/>
      <c r="M1108" s="18"/>
      <c r="N1108" s="20"/>
      <c r="O1108" s="20"/>
      <c r="P1108" s="20"/>
      <c r="Q1108" s="20"/>
      <c r="R1108" s="21">
        <f t="shared" si="60"/>
        <v>900</v>
      </c>
      <c r="S1108" s="27">
        <v>350</v>
      </c>
      <c r="T1108" s="27">
        <v>550</v>
      </c>
      <c r="U1108" s="27"/>
      <c r="V1108" s="27"/>
      <c r="W1108" s="22">
        <f t="shared" si="61"/>
        <v>4</v>
      </c>
      <c r="X1108" s="27">
        <v>2</v>
      </c>
      <c r="Y1108" s="26"/>
      <c r="Z1108" s="26">
        <v>2</v>
      </c>
      <c r="AA1108" s="40">
        <v>44707</v>
      </c>
      <c r="AB1108" s="34"/>
      <c r="AC1108" s="34"/>
      <c r="AD1108" s="25" t="s">
        <v>21</v>
      </c>
    </row>
    <row r="1109" spans="1:30" ht="31.5" hidden="1" x14ac:dyDescent="0.25">
      <c r="A1109" t="s">
        <v>2885</v>
      </c>
      <c r="B1109" t="s">
        <v>2128</v>
      </c>
      <c r="C1109" s="17">
        <f>+SUBTOTAL(3,$F$8:F1109)</f>
        <v>45</v>
      </c>
      <c r="D1109" s="24" t="s">
        <v>174</v>
      </c>
      <c r="E1109" s="25" t="s">
        <v>179</v>
      </c>
      <c r="F1109" s="23" t="s">
        <v>949</v>
      </c>
      <c r="G1109" s="23" t="s">
        <v>510</v>
      </c>
      <c r="H1109" s="19" t="str">
        <f t="shared" si="59"/>
        <v>"BAXROMJON MED FARM NUR"XK Тиббий хизмат кўрсатиш</v>
      </c>
      <c r="I1109" s="23"/>
      <c r="J1109" s="25" t="s">
        <v>24</v>
      </c>
      <c r="K1109" s="25" t="s">
        <v>116</v>
      </c>
      <c r="L1109" s="18"/>
      <c r="M1109" s="18"/>
      <c r="N1109" s="20"/>
      <c r="O1109" s="20"/>
      <c r="P1109" s="20"/>
      <c r="Q1109" s="20"/>
      <c r="R1109" s="21">
        <f t="shared" si="60"/>
        <v>400</v>
      </c>
      <c r="S1109" s="27">
        <v>200</v>
      </c>
      <c r="T1109" s="27">
        <v>200</v>
      </c>
      <c r="U1109" s="27"/>
      <c r="V1109" s="27"/>
      <c r="W1109" s="22">
        <f t="shared" si="61"/>
        <v>3</v>
      </c>
      <c r="X1109" s="27">
        <v>1</v>
      </c>
      <c r="Y1109" s="26"/>
      <c r="Z1109" s="26">
        <v>2</v>
      </c>
      <c r="AA1109" s="40">
        <v>44719</v>
      </c>
      <c r="AB1109" s="34"/>
      <c r="AC1109" s="34"/>
      <c r="AD1109" s="25" t="s">
        <v>7</v>
      </c>
    </row>
    <row r="1110" spans="1:30" ht="47.25" hidden="1" x14ac:dyDescent="0.25">
      <c r="A1110" t="s">
        <v>2886</v>
      </c>
      <c r="B1110" t="s">
        <v>2128</v>
      </c>
      <c r="C1110" s="17">
        <f>+SUBTOTAL(3,$F$8:F1110)</f>
        <v>45</v>
      </c>
      <c r="D1110" s="24" t="s">
        <v>174</v>
      </c>
      <c r="E1110" s="25" t="s">
        <v>179</v>
      </c>
      <c r="F1110" s="23" t="s">
        <v>944</v>
      </c>
      <c r="G1110" s="23" t="s">
        <v>173</v>
      </c>
      <c r="H1110" s="19" t="str">
        <f t="shared" si="59"/>
        <v xml:space="preserve">"BODOMOV BEGIZOD BAXRIYEVICH AGROZAMIN DALASI"ФХ Узумчиликни кенгайтириш </v>
      </c>
      <c r="I1110" s="23"/>
      <c r="J1110" s="25" t="s">
        <v>23</v>
      </c>
      <c r="K1110" s="25" t="s">
        <v>110</v>
      </c>
      <c r="L1110" s="18"/>
      <c r="M1110" s="18"/>
      <c r="N1110" s="20"/>
      <c r="O1110" s="20"/>
      <c r="P1110" s="20"/>
      <c r="Q1110" s="20"/>
      <c r="R1110" s="21">
        <f t="shared" si="60"/>
        <v>1400</v>
      </c>
      <c r="S1110" s="27">
        <v>950</v>
      </c>
      <c r="T1110" s="27">
        <v>450</v>
      </c>
      <c r="U1110" s="27"/>
      <c r="V1110" s="27"/>
      <c r="W1110" s="22">
        <f t="shared" si="61"/>
        <v>4</v>
      </c>
      <c r="X1110" s="27">
        <v>4</v>
      </c>
      <c r="Y1110" s="26"/>
      <c r="Z1110" s="26"/>
      <c r="AA1110" s="40">
        <v>44680</v>
      </c>
      <c r="AB1110" s="34"/>
      <c r="AC1110" s="34"/>
      <c r="AD1110" s="25" t="s">
        <v>9</v>
      </c>
    </row>
    <row r="1111" spans="1:30" ht="31.5" hidden="1" x14ac:dyDescent="0.25">
      <c r="A1111" t="s">
        <v>2887</v>
      </c>
      <c r="B1111" t="s">
        <v>2128</v>
      </c>
      <c r="C1111" s="17">
        <f>+SUBTOTAL(3,$F$8:F1111)</f>
        <v>45</v>
      </c>
      <c r="D1111" s="24" t="s">
        <v>174</v>
      </c>
      <c r="E1111" s="25" t="s">
        <v>179</v>
      </c>
      <c r="F1111" s="23" t="s">
        <v>948</v>
      </c>
      <c r="G1111" s="23" t="s">
        <v>110</v>
      </c>
      <c r="H1111" s="19" t="str">
        <f t="shared" si="59"/>
        <v>"Boy-Tub sajarasi"ФХ Узумчиликни ривожлантириш</v>
      </c>
      <c r="I1111" s="23"/>
      <c r="J1111" s="25" t="s">
        <v>23</v>
      </c>
      <c r="K1111" s="25" t="s">
        <v>110</v>
      </c>
      <c r="L1111" s="18"/>
      <c r="M1111" s="18"/>
      <c r="N1111" s="20"/>
      <c r="O1111" s="20"/>
      <c r="P1111" s="20"/>
      <c r="Q1111" s="20"/>
      <c r="R1111" s="21">
        <f t="shared" si="60"/>
        <v>350</v>
      </c>
      <c r="S1111" s="27">
        <v>350</v>
      </c>
      <c r="T1111" s="27"/>
      <c r="U1111" s="27"/>
      <c r="V1111" s="27"/>
      <c r="W1111" s="22">
        <f t="shared" si="61"/>
        <v>4</v>
      </c>
      <c r="X1111" s="27">
        <v>2</v>
      </c>
      <c r="Y1111" s="26">
        <v>0</v>
      </c>
      <c r="Z1111" s="26">
        <v>2</v>
      </c>
      <c r="AA1111" s="40">
        <v>44859</v>
      </c>
      <c r="AB1111" s="34"/>
      <c r="AC1111" s="34"/>
      <c r="AD1111" s="25" t="s">
        <v>21</v>
      </c>
    </row>
    <row r="1112" spans="1:30" ht="31.5" hidden="1" x14ac:dyDescent="0.25">
      <c r="A1112" t="s">
        <v>2888</v>
      </c>
      <c r="B1112" t="s">
        <v>2128</v>
      </c>
      <c r="C1112" s="17">
        <f>+SUBTOTAL(3,$F$8:F1112)</f>
        <v>45</v>
      </c>
      <c r="D1112" s="24" t="s">
        <v>174</v>
      </c>
      <c r="E1112" s="25" t="s">
        <v>179</v>
      </c>
      <c r="F1112" s="23" t="s">
        <v>1022</v>
      </c>
      <c r="G1112" s="23" t="s">
        <v>444</v>
      </c>
      <c r="H1112" s="19" t="str">
        <f t="shared" si="59"/>
        <v xml:space="preserve">"Building Fitting Plast"МЧЖ Пластмасса ва ип калава ишлаб чиқаришни ташкил этиш </v>
      </c>
      <c r="I1112" s="23"/>
      <c r="J1112" s="25" t="s">
        <v>20</v>
      </c>
      <c r="K1112" s="25" t="s">
        <v>552</v>
      </c>
      <c r="L1112" s="18"/>
      <c r="M1112" s="18"/>
      <c r="N1112" s="20"/>
      <c r="O1112" s="20"/>
      <c r="P1112" s="20"/>
      <c r="Q1112" s="20"/>
      <c r="R1112" s="21">
        <f t="shared" si="60"/>
        <v>11637.07</v>
      </c>
      <c r="S1112" s="27">
        <v>4052</v>
      </c>
      <c r="T1112" s="27"/>
      <c r="U1112" s="27">
        <v>670</v>
      </c>
      <c r="V1112" s="27"/>
      <c r="W1112" s="22">
        <f t="shared" si="61"/>
        <v>14</v>
      </c>
      <c r="X1112" s="27">
        <v>8</v>
      </c>
      <c r="Y1112" s="26"/>
      <c r="Z1112" s="26">
        <v>6</v>
      </c>
      <c r="AA1112" s="40">
        <v>44621</v>
      </c>
      <c r="AB1112" s="34"/>
      <c r="AC1112" s="34"/>
      <c r="AD1112" s="25" t="s">
        <v>7</v>
      </c>
    </row>
    <row r="1113" spans="1:30" ht="31.5" hidden="1" x14ac:dyDescent="0.25">
      <c r="A1113" t="s">
        <v>2889</v>
      </c>
      <c r="B1113" t="s">
        <v>2128</v>
      </c>
      <c r="C1113" s="17">
        <f>+SUBTOTAL(3,$F$8:F1113)</f>
        <v>45</v>
      </c>
      <c r="D1113" s="24" t="s">
        <v>174</v>
      </c>
      <c r="E1113" s="25" t="s">
        <v>179</v>
      </c>
      <c r="F1113" s="23" t="s">
        <v>938</v>
      </c>
      <c r="G1113" s="23" t="s">
        <v>342</v>
      </c>
      <c r="H1113" s="19" t="str">
        <f t="shared" si="59"/>
        <v>"DODIBOBO"МЧЖ Тиббий диагностика хизмати</v>
      </c>
      <c r="I1113" s="23"/>
      <c r="J1113" s="25" t="s">
        <v>24</v>
      </c>
      <c r="K1113" s="25" t="s">
        <v>116</v>
      </c>
      <c r="L1113" s="18"/>
      <c r="M1113" s="18"/>
      <c r="N1113" s="20"/>
      <c r="O1113" s="20"/>
      <c r="P1113" s="20"/>
      <c r="Q1113" s="20"/>
      <c r="R1113" s="21">
        <f t="shared" si="60"/>
        <v>3250</v>
      </c>
      <c r="S1113" s="27">
        <v>1250</v>
      </c>
      <c r="T1113" s="27">
        <v>2000</v>
      </c>
      <c r="U1113" s="27"/>
      <c r="V1113" s="27"/>
      <c r="W1113" s="22">
        <f t="shared" si="61"/>
        <v>8</v>
      </c>
      <c r="X1113" s="27">
        <v>6</v>
      </c>
      <c r="Y1113" s="26"/>
      <c r="Z1113" s="26">
        <v>2</v>
      </c>
      <c r="AA1113" s="40">
        <v>44680</v>
      </c>
      <c r="AB1113" s="34"/>
      <c r="AC1113" s="34"/>
      <c r="AD1113" s="25" t="s">
        <v>9</v>
      </c>
    </row>
    <row r="1114" spans="1:30" ht="31.5" hidden="1" x14ac:dyDescent="0.25">
      <c r="A1114" t="s">
        <v>2890</v>
      </c>
      <c r="B1114" t="s">
        <v>2128</v>
      </c>
      <c r="C1114" s="17">
        <f>+SUBTOTAL(3,$F$8:F1114)</f>
        <v>45</v>
      </c>
      <c r="D1114" s="24" t="s">
        <v>174</v>
      </c>
      <c r="E1114" s="25" t="s">
        <v>179</v>
      </c>
      <c r="F1114" s="23" t="s">
        <v>950</v>
      </c>
      <c r="G1114" s="23" t="s">
        <v>110</v>
      </c>
      <c r="H1114" s="19" t="str">
        <f t="shared" si="59"/>
        <v>"ESHBOY XADICHA KOMILA NURLARI"ФХ Узумчиликни ривожлантириш</v>
      </c>
      <c r="I1114" s="23"/>
      <c r="J1114" s="25" t="s">
        <v>23</v>
      </c>
      <c r="K1114" s="25" t="s">
        <v>110</v>
      </c>
      <c r="L1114" s="18"/>
      <c r="M1114" s="18"/>
      <c r="N1114" s="20"/>
      <c r="O1114" s="20"/>
      <c r="P1114" s="20"/>
      <c r="Q1114" s="20"/>
      <c r="R1114" s="21">
        <f t="shared" si="60"/>
        <v>360</v>
      </c>
      <c r="S1114" s="27">
        <v>360</v>
      </c>
      <c r="T1114" s="27"/>
      <c r="U1114" s="27"/>
      <c r="V1114" s="27"/>
      <c r="W1114" s="22">
        <f t="shared" si="61"/>
        <v>3</v>
      </c>
      <c r="X1114" s="54">
        <v>3</v>
      </c>
      <c r="Y1114" s="26">
        <v>0</v>
      </c>
      <c r="Z1114" s="26"/>
      <c r="AA1114" s="40">
        <v>44859</v>
      </c>
      <c r="AB1114" s="34"/>
      <c r="AC1114" s="34"/>
      <c r="AD1114" s="25" t="s">
        <v>21</v>
      </c>
    </row>
    <row r="1115" spans="1:30" ht="31.5" hidden="1" x14ac:dyDescent="0.25">
      <c r="A1115" t="s">
        <v>2891</v>
      </c>
      <c r="B1115" t="s">
        <v>2128</v>
      </c>
      <c r="C1115" s="17">
        <f>+SUBTOTAL(3,$F$8:F1115)</f>
        <v>45</v>
      </c>
      <c r="D1115" s="24" t="s">
        <v>174</v>
      </c>
      <c r="E1115" s="25" t="s">
        <v>179</v>
      </c>
      <c r="F1115" s="23" t="s">
        <v>939</v>
      </c>
      <c r="G1115" s="23" t="s">
        <v>110</v>
      </c>
      <c r="H1115" s="19" t="str">
        <f t="shared" si="59"/>
        <v>"FARMON BEBAHO TILLO DALASI"ФХ Узумчиликни ривожлантириш</v>
      </c>
      <c r="I1115" s="23"/>
      <c r="J1115" s="25" t="s">
        <v>23</v>
      </c>
      <c r="K1115" s="25" t="s">
        <v>110</v>
      </c>
      <c r="L1115" s="18"/>
      <c r="M1115" s="18"/>
      <c r="N1115" s="20"/>
      <c r="O1115" s="20"/>
      <c r="P1115" s="20"/>
      <c r="Q1115" s="20"/>
      <c r="R1115" s="21">
        <f t="shared" si="60"/>
        <v>850</v>
      </c>
      <c r="S1115" s="27">
        <v>850</v>
      </c>
      <c r="T1115" s="27"/>
      <c r="U1115" s="27"/>
      <c r="V1115" s="27"/>
      <c r="W1115" s="22">
        <f t="shared" si="61"/>
        <v>6</v>
      </c>
      <c r="X1115" s="27">
        <v>3</v>
      </c>
      <c r="Y1115" s="26">
        <v>0</v>
      </c>
      <c r="Z1115" s="26">
        <v>3</v>
      </c>
      <c r="AA1115" s="40">
        <v>44859</v>
      </c>
      <c r="AB1115" s="34"/>
      <c r="AC1115" s="34"/>
      <c r="AD1115" s="25" t="s">
        <v>21</v>
      </c>
    </row>
    <row r="1116" spans="1:30" ht="31.5" hidden="1" x14ac:dyDescent="0.25">
      <c r="A1116" t="s">
        <v>2892</v>
      </c>
      <c r="B1116" t="s">
        <v>2128</v>
      </c>
      <c r="C1116" s="17">
        <f>+SUBTOTAL(3,$F$8:F1116)</f>
        <v>45</v>
      </c>
      <c r="D1116" s="24" t="s">
        <v>174</v>
      </c>
      <c r="E1116" s="25" t="s">
        <v>179</v>
      </c>
      <c r="F1116" s="23" t="s">
        <v>941</v>
      </c>
      <c r="G1116" s="23" t="s">
        <v>110</v>
      </c>
      <c r="H1116" s="19" t="str">
        <f t="shared" si="59"/>
        <v>"IBOD XON YUSUF BEK"ФХ Узумчиликни ривожлантириш</v>
      </c>
      <c r="I1116" s="23"/>
      <c r="J1116" s="25" t="s">
        <v>23</v>
      </c>
      <c r="K1116" s="25" t="s">
        <v>110</v>
      </c>
      <c r="L1116" s="18"/>
      <c r="M1116" s="18"/>
      <c r="N1116" s="20"/>
      <c r="O1116" s="20"/>
      <c r="P1116" s="20"/>
      <c r="Q1116" s="20"/>
      <c r="R1116" s="21">
        <f t="shared" si="60"/>
        <v>600</v>
      </c>
      <c r="S1116" s="54">
        <v>600</v>
      </c>
      <c r="T1116" s="27"/>
      <c r="U1116" s="27"/>
      <c r="V1116" s="27"/>
      <c r="W1116" s="22">
        <f t="shared" si="61"/>
        <v>6</v>
      </c>
      <c r="X1116" s="27">
        <v>2</v>
      </c>
      <c r="Y1116" s="26">
        <v>0</v>
      </c>
      <c r="Z1116" s="26">
        <v>4</v>
      </c>
      <c r="AA1116" s="40">
        <v>44859</v>
      </c>
      <c r="AB1116" s="34"/>
      <c r="AC1116" s="34"/>
      <c r="AD1116" s="25" t="s">
        <v>21</v>
      </c>
    </row>
    <row r="1117" spans="1:30" ht="31.5" hidden="1" x14ac:dyDescent="0.25">
      <c r="A1117" t="s">
        <v>2893</v>
      </c>
      <c r="B1117" t="s">
        <v>2128</v>
      </c>
      <c r="C1117" s="17">
        <f>+SUBTOTAL(3,$F$8:F1117)</f>
        <v>45</v>
      </c>
      <c r="D1117" s="24" t="s">
        <v>174</v>
      </c>
      <c r="E1117" s="25" t="s">
        <v>179</v>
      </c>
      <c r="F1117" s="23" t="s">
        <v>935</v>
      </c>
      <c r="G1117" s="23" t="s">
        <v>85</v>
      </c>
      <c r="H1117" s="19" t="str">
        <f t="shared" si="59"/>
        <v>"KARIMBEK NUR TEXTIL"МЧЖ Тикувчилик фаолиятини ташкил этиш</v>
      </c>
      <c r="I1117" s="23"/>
      <c r="J1117" s="25" t="s">
        <v>20</v>
      </c>
      <c r="K1117" s="25" t="s">
        <v>40</v>
      </c>
      <c r="L1117" s="18"/>
      <c r="M1117" s="18"/>
      <c r="N1117" s="20"/>
      <c r="O1117" s="20"/>
      <c r="P1117" s="20"/>
      <c r="Q1117" s="20"/>
      <c r="R1117" s="21">
        <f t="shared" si="60"/>
        <v>1000</v>
      </c>
      <c r="S1117" s="27">
        <v>600</v>
      </c>
      <c r="T1117" s="27">
        <v>400</v>
      </c>
      <c r="U1117" s="27"/>
      <c r="V1117" s="27"/>
      <c r="W1117" s="22">
        <f t="shared" si="61"/>
        <v>21</v>
      </c>
      <c r="X1117" s="27">
        <v>21</v>
      </c>
      <c r="Y1117" s="26"/>
      <c r="Z1117" s="26"/>
      <c r="AA1117" s="40">
        <v>44741</v>
      </c>
      <c r="AB1117" s="34"/>
      <c r="AC1117" s="34"/>
      <c r="AD1117" s="25" t="s">
        <v>26</v>
      </c>
    </row>
    <row r="1118" spans="1:30" ht="31.5" hidden="1" x14ac:dyDescent="0.25">
      <c r="A1118" t="s">
        <v>2894</v>
      </c>
      <c r="B1118" t="s">
        <v>2128</v>
      </c>
      <c r="C1118" s="17">
        <f>+SUBTOTAL(3,$F$8:F1118)</f>
        <v>45</v>
      </c>
      <c r="D1118" s="24" t="s">
        <v>174</v>
      </c>
      <c r="E1118" s="25" t="s">
        <v>179</v>
      </c>
      <c r="F1118" s="23" t="s">
        <v>954</v>
      </c>
      <c r="G1118" s="23" t="s">
        <v>391</v>
      </c>
      <c r="H1118" s="19" t="str">
        <f t="shared" si="59"/>
        <v>"MARDON - SHOH"ХК Дори дармон савдо фаолиятини ривожлантириш</v>
      </c>
      <c r="I1118" s="23"/>
      <c r="J1118" s="25" t="s">
        <v>24</v>
      </c>
      <c r="K1118" s="25" t="s">
        <v>155</v>
      </c>
      <c r="L1118" s="18"/>
      <c r="M1118" s="18"/>
      <c r="N1118" s="20"/>
      <c r="O1118" s="20"/>
      <c r="P1118" s="20"/>
      <c r="Q1118" s="20"/>
      <c r="R1118" s="21">
        <f t="shared" si="60"/>
        <v>360</v>
      </c>
      <c r="S1118" s="27">
        <v>110</v>
      </c>
      <c r="T1118" s="27">
        <v>250</v>
      </c>
      <c r="U1118" s="27"/>
      <c r="V1118" s="27"/>
      <c r="W1118" s="22">
        <f t="shared" si="61"/>
        <v>2</v>
      </c>
      <c r="X1118" s="27">
        <v>2</v>
      </c>
      <c r="Y1118" s="26"/>
      <c r="Z1118" s="26"/>
      <c r="AA1118" s="40">
        <v>44680</v>
      </c>
      <c r="AB1118" s="34"/>
      <c r="AC1118" s="34"/>
      <c r="AD1118" s="25" t="s">
        <v>9</v>
      </c>
    </row>
    <row r="1119" spans="1:30" ht="47.25" hidden="1" x14ac:dyDescent="0.25">
      <c r="A1119" t="s">
        <v>2895</v>
      </c>
      <c r="B1119" t="s">
        <v>2128</v>
      </c>
      <c r="C1119" s="17">
        <f>+SUBTOTAL(3,$F$8:F1119)</f>
        <v>45</v>
      </c>
      <c r="D1119" s="24" t="s">
        <v>174</v>
      </c>
      <c r="E1119" s="25" t="s">
        <v>179</v>
      </c>
      <c r="F1119" s="23" t="s">
        <v>1034</v>
      </c>
      <c r="G1119" s="23" t="s">
        <v>461</v>
      </c>
      <c r="H1119" s="19" t="str">
        <f t="shared" si="59"/>
        <v xml:space="preserve">"Olmos Dur Farm"МЧЖ Тиббий хизмат кўрсатиш ва дори дармон савдо фаолиятини ривожлантириш  </v>
      </c>
      <c r="I1119" s="23"/>
      <c r="J1119" s="25" t="s">
        <v>24</v>
      </c>
      <c r="K1119" s="25" t="s">
        <v>155</v>
      </c>
      <c r="L1119" s="18"/>
      <c r="M1119" s="18"/>
      <c r="N1119" s="20"/>
      <c r="O1119" s="20"/>
      <c r="P1119" s="20"/>
      <c r="Q1119" s="20"/>
      <c r="R1119" s="21">
        <f t="shared" si="60"/>
        <v>11500</v>
      </c>
      <c r="S1119" s="27">
        <v>3500</v>
      </c>
      <c r="T1119" s="27">
        <v>8000</v>
      </c>
      <c r="U1119" s="27"/>
      <c r="V1119" s="27"/>
      <c r="W1119" s="22">
        <f t="shared" si="61"/>
        <v>12</v>
      </c>
      <c r="X1119" s="27">
        <v>8</v>
      </c>
      <c r="Y1119" s="26"/>
      <c r="Z1119" s="26">
        <v>4</v>
      </c>
      <c r="AA1119" s="40">
        <v>44680</v>
      </c>
      <c r="AB1119" s="34"/>
      <c r="AC1119" s="34"/>
      <c r="AD1119" s="25" t="s">
        <v>9</v>
      </c>
    </row>
    <row r="1120" spans="1:30" ht="31.5" hidden="1" x14ac:dyDescent="0.25">
      <c r="A1120" t="s">
        <v>2896</v>
      </c>
      <c r="B1120" t="s">
        <v>2128</v>
      </c>
      <c r="C1120" s="17">
        <f>+SUBTOTAL(3,$F$8:F1120)</f>
        <v>45</v>
      </c>
      <c r="D1120" s="24" t="s">
        <v>174</v>
      </c>
      <c r="E1120" s="25" t="s">
        <v>179</v>
      </c>
      <c r="F1120" s="23" t="s">
        <v>942</v>
      </c>
      <c r="G1120" s="23" t="s">
        <v>110</v>
      </c>
      <c r="H1120" s="19" t="str">
        <f t="shared" si="59"/>
        <v>"Pulat Eshonqul Shavkat"ФХ Узумчиликни ривожлантириш</v>
      </c>
      <c r="I1120" s="23"/>
      <c r="J1120" s="25" t="s">
        <v>23</v>
      </c>
      <c r="K1120" s="25" t="s">
        <v>110</v>
      </c>
      <c r="L1120" s="18"/>
      <c r="M1120" s="18"/>
      <c r="N1120" s="20"/>
      <c r="O1120" s="20"/>
      <c r="P1120" s="20"/>
      <c r="Q1120" s="20"/>
      <c r="R1120" s="21">
        <f t="shared" si="60"/>
        <v>350</v>
      </c>
      <c r="S1120" s="27">
        <v>350</v>
      </c>
      <c r="T1120" s="27"/>
      <c r="U1120" s="27"/>
      <c r="V1120" s="27"/>
      <c r="W1120" s="22">
        <f t="shared" si="61"/>
        <v>6</v>
      </c>
      <c r="X1120" s="27">
        <v>3</v>
      </c>
      <c r="Y1120" s="26">
        <v>0</v>
      </c>
      <c r="Z1120" s="26">
        <v>3</v>
      </c>
      <c r="AA1120" s="40">
        <v>44876</v>
      </c>
      <c r="AB1120" s="34"/>
      <c r="AC1120" s="34"/>
      <c r="AD1120" s="25" t="s">
        <v>21</v>
      </c>
    </row>
    <row r="1121" spans="1:30" ht="31.5" hidden="1" x14ac:dyDescent="0.25">
      <c r="A1121" t="s">
        <v>2897</v>
      </c>
      <c r="B1121" t="s">
        <v>2128</v>
      </c>
      <c r="C1121" s="17">
        <f>+SUBTOTAL(3,$F$8:F1121)</f>
        <v>45</v>
      </c>
      <c r="D1121" s="24" t="s">
        <v>174</v>
      </c>
      <c r="E1121" s="25" t="s">
        <v>179</v>
      </c>
      <c r="F1121" s="23" t="s">
        <v>943</v>
      </c>
      <c r="G1121" s="23" t="s">
        <v>463</v>
      </c>
      <c r="H1121" s="19" t="str">
        <f t="shared" si="59"/>
        <v>"Rabbim Prestij"XK Мебел маҳсулотлари ишлаб чиқариш фаолиятини кенгайтириш</v>
      </c>
      <c r="I1121" s="23"/>
      <c r="J1121" s="25" t="s">
        <v>20</v>
      </c>
      <c r="K1121" s="25" t="s">
        <v>1386</v>
      </c>
      <c r="L1121" s="18"/>
      <c r="M1121" s="18"/>
      <c r="N1121" s="20"/>
      <c r="O1121" s="20"/>
      <c r="P1121" s="20"/>
      <c r="Q1121" s="20"/>
      <c r="R1121" s="21">
        <f t="shared" si="60"/>
        <v>1550</v>
      </c>
      <c r="S1121" s="27">
        <v>1125</v>
      </c>
      <c r="T1121" s="27">
        <v>425</v>
      </c>
      <c r="U1121" s="27"/>
      <c r="V1121" s="27"/>
      <c r="W1121" s="22">
        <f t="shared" si="61"/>
        <v>5</v>
      </c>
      <c r="X1121" s="27">
        <v>1</v>
      </c>
      <c r="Y1121" s="26"/>
      <c r="Z1121" s="26">
        <v>4</v>
      </c>
      <c r="AA1121" s="40">
        <v>44707</v>
      </c>
      <c r="AB1121" s="34"/>
      <c r="AC1121" s="34"/>
      <c r="AD1121" s="25" t="s">
        <v>6</v>
      </c>
    </row>
    <row r="1122" spans="1:30" ht="31.5" hidden="1" x14ac:dyDescent="0.25">
      <c r="A1122" t="s">
        <v>2898</v>
      </c>
      <c r="B1122" t="s">
        <v>2128</v>
      </c>
      <c r="C1122" s="17">
        <f>+SUBTOTAL(3,$F$8:F1122)</f>
        <v>45</v>
      </c>
      <c r="D1122" s="24" t="s">
        <v>174</v>
      </c>
      <c r="E1122" s="25" t="s">
        <v>179</v>
      </c>
      <c r="F1122" s="23" t="s">
        <v>952</v>
      </c>
      <c r="G1122" s="23" t="s">
        <v>466</v>
      </c>
      <c r="H1122" s="19" t="str">
        <f t="shared" si="59"/>
        <v xml:space="preserve">"REAL SHOHRUX"ХК Хусусий болалар богчаси куриш </v>
      </c>
      <c r="I1122" s="23"/>
      <c r="J1122" s="25" t="s">
        <v>24</v>
      </c>
      <c r="K1122" s="25" t="s">
        <v>529</v>
      </c>
      <c r="L1122" s="18"/>
      <c r="M1122" s="18"/>
      <c r="N1122" s="20"/>
      <c r="O1122" s="20"/>
      <c r="P1122" s="20"/>
      <c r="Q1122" s="20"/>
      <c r="R1122" s="21">
        <f t="shared" si="60"/>
        <v>500</v>
      </c>
      <c r="S1122" s="27">
        <v>150</v>
      </c>
      <c r="T1122" s="27">
        <v>350</v>
      </c>
      <c r="U1122" s="27"/>
      <c r="V1122" s="27"/>
      <c r="W1122" s="22">
        <f t="shared" si="61"/>
        <v>2</v>
      </c>
      <c r="X1122" s="27">
        <v>2</v>
      </c>
      <c r="Y1122" s="26">
        <v>0</v>
      </c>
      <c r="Z1122" s="26">
        <v>0</v>
      </c>
      <c r="AA1122" s="40">
        <v>44883</v>
      </c>
      <c r="AB1122" s="34"/>
      <c r="AC1122" s="34"/>
      <c r="AD1122" s="25" t="s">
        <v>7</v>
      </c>
    </row>
    <row r="1123" spans="1:30" ht="31.5" hidden="1" x14ac:dyDescent="0.25">
      <c r="A1123" t="s">
        <v>2899</v>
      </c>
      <c r="B1123" t="s">
        <v>2128</v>
      </c>
      <c r="C1123" s="17">
        <f>+SUBTOTAL(3,$F$8:F1123)</f>
        <v>45</v>
      </c>
      <c r="D1123" s="24" t="s">
        <v>174</v>
      </c>
      <c r="E1123" s="25" t="s">
        <v>179</v>
      </c>
      <c r="F1123" s="23" t="s">
        <v>1029</v>
      </c>
      <c r="G1123" s="23" t="s">
        <v>453</v>
      </c>
      <c r="H1123" s="19" t="str">
        <f t="shared" si="59"/>
        <v>"SAM MEGA NUR"МЧЖ Замонавий маиший техника воситалари ишлаб чиқариш</v>
      </c>
      <c r="I1123" s="23"/>
      <c r="J1123" s="25" t="s">
        <v>20</v>
      </c>
      <c r="K1123" s="25" t="s">
        <v>533</v>
      </c>
      <c r="L1123" s="18"/>
      <c r="M1123" s="18"/>
      <c r="N1123" s="20"/>
      <c r="O1123" s="20"/>
      <c r="P1123" s="20"/>
      <c r="Q1123" s="20"/>
      <c r="R1123" s="21">
        <f t="shared" si="60"/>
        <v>9345</v>
      </c>
      <c r="S1123" s="27">
        <v>4015</v>
      </c>
      <c r="T1123" s="27">
        <v>5330</v>
      </c>
      <c r="U1123" s="27"/>
      <c r="V1123" s="27"/>
      <c r="W1123" s="22">
        <f t="shared" si="61"/>
        <v>40</v>
      </c>
      <c r="X1123" s="27">
        <v>40</v>
      </c>
      <c r="Y1123" s="26"/>
      <c r="Z1123" s="26"/>
      <c r="AA1123" s="40">
        <v>44622</v>
      </c>
      <c r="AB1123" s="34"/>
      <c r="AC1123" s="34"/>
      <c r="AD1123" s="25" t="s">
        <v>92</v>
      </c>
    </row>
    <row r="1124" spans="1:30" ht="31.5" hidden="1" x14ac:dyDescent="0.25">
      <c r="A1124" t="s">
        <v>2900</v>
      </c>
      <c r="B1124" t="s">
        <v>2128</v>
      </c>
      <c r="C1124" s="17">
        <f>+SUBTOTAL(3,$F$8:F1124)</f>
        <v>45</v>
      </c>
      <c r="D1124" s="24" t="s">
        <v>174</v>
      </c>
      <c r="E1124" s="25" t="s">
        <v>179</v>
      </c>
      <c r="F1124" s="23" t="s">
        <v>645</v>
      </c>
      <c r="G1124" s="23" t="s">
        <v>451</v>
      </c>
      <c r="H1124" s="19" t="str">
        <f t="shared" si="59"/>
        <v>"SAM STAR LIFE"МЧЖ Пайпок махсулотлари ишлаб чикариш</v>
      </c>
      <c r="I1124" s="23"/>
      <c r="J1124" s="25" t="s">
        <v>20</v>
      </c>
      <c r="K1124" s="25" t="s">
        <v>40</v>
      </c>
      <c r="L1124" s="18"/>
      <c r="M1124" s="18"/>
      <c r="N1124" s="20"/>
      <c r="O1124" s="20"/>
      <c r="P1124" s="20"/>
      <c r="Q1124" s="20"/>
      <c r="R1124" s="21">
        <f t="shared" si="60"/>
        <v>14650.344000000001</v>
      </c>
      <c r="S1124" s="27">
        <v>14650.344000000001</v>
      </c>
      <c r="T1124" s="27"/>
      <c r="U1124" s="27"/>
      <c r="V1124" s="27"/>
      <c r="W1124" s="22">
        <f t="shared" si="61"/>
        <v>25</v>
      </c>
      <c r="X1124" s="27">
        <v>25</v>
      </c>
      <c r="Y1124" s="26"/>
      <c r="Z1124" s="26"/>
      <c r="AA1124" s="40">
        <v>44648</v>
      </c>
      <c r="AB1124" s="34"/>
      <c r="AC1124" s="34"/>
      <c r="AD1124" s="25" t="s">
        <v>8</v>
      </c>
    </row>
    <row r="1125" spans="1:30" ht="31.5" hidden="1" x14ac:dyDescent="0.25">
      <c r="A1125" t="s">
        <v>2901</v>
      </c>
      <c r="B1125" t="s">
        <v>2128</v>
      </c>
      <c r="C1125" s="17">
        <f>+SUBTOTAL(3,$F$8:F1125)</f>
        <v>45</v>
      </c>
      <c r="D1125" s="24" t="s">
        <v>174</v>
      </c>
      <c r="E1125" s="25" t="s">
        <v>179</v>
      </c>
      <c r="F1125" s="23" t="s">
        <v>1032</v>
      </c>
      <c r="G1125" s="23" t="s">
        <v>457</v>
      </c>
      <c r="H1125" s="19" t="str">
        <f t="shared" si="59"/>
        <v>"TOJMAHAL AZIA PLAST"МЧЖ ПП труба ва фитинглар ишлаб чиқариш</v>
      </c>
      <c r="I1125" s="23"/>
      <c r="J1125" s="25" t="s">
        <v>20</v>
      </c>
      <c r="K1125" s="25" t="s">
        <v>552</v>
      </c>
      <c r="L1125" s="18"/>
      <c r="M1125" s="18"/>
      <c r="N1125" s="20"/>
      <c r="O1125" s="20"/>
      <c r="P1125" s="20"/>
      <c r="Q1125" s="20"/>
      <c r="R1125" s="21">
        <f t="shared" si="60"/>
        <v>6696</v>
      </c>
      <c r="S1125" s="27">
        <v>4796</v>
      </c>
      <c r="T1125" s="27">
        <v>1900</v>
      </c>
      <c r="U1125" s="27"/>
      <c r="V1125" s="27"/>
      <c r="W1125" s="22">
        <f t="shared" si="61"/>
        <v>20</v>
      </c>
      <c r="X1125" s="27">
        <v>6</v>
      </c>
      <c r="Y1125" s="26"/>
      <c r="Z1125" s="26">
        <v>14</v>
      </c>
      <c r="AA1125" s="40">
        <v>44839</v>
      </c>
      <c r="AB1125" s="34"/>
      <c r="AC1125" s="34"/>
      <c r="AD1125" s="25" t="s">
        <v>7</v>
      </c>
    </row>
    <row r="1126" spans="1:30" ht="31.5" hidden="1" x14ac:dyDescent="0.25">
      <c r="A1126" t="s">
        <v>2902</v>
      </c>
      <c r="B1126" t="s">
        <v>2128</v>
      </c>
      <c r="C1126" s="17">
        <f>+SUBTOTAL(3,$F$8:F1126)</f>
        <v>45</v>
      </c>
      <c r="D1126" s="24" t="s">
        <v>174</v>
      </c>
      <c r="E1126" s="25" t="s">
        <v>179</v>
      </c>
      <c r="F1126" s="23" t="s">
        <v>940</v>
      </c>
      <c r="G1126" s="23" t="s">
        <v>110</v>
      </c>
      <c r="H1126" s="19" t="str">
        <f t="shared" si="59"/>
        <v>"VATKAN BIZNES HAMKOR"ФХ Узумчиликни ривожлантириш</v>
      </c>
      <c r="I1126" s="23"/>
      <c r="J1126" s="25" t="s">
        <v>23</v>
      </c>
      <c r="K1126" s="25" t="s">
        <v>110</v>
      </c>
      <c r="L1126" s="18"/>
      <c r="M1126" s="18"/>
      <c r="N1126" s="20"/>
      <c r="O1126" s="20"/>
      <c r="P1126" s="20"/>
      <c r="Q1126" s="20"/>
      <c r="R1126" s="21">
        <f t="shared" si="60"/>
        <v>650</v>
      </c>
      <c r="S1126" s="54">
        <v>650</v>
      </c>
      <c r="T1126" s="27"/>
      <c r="U1126" s="27"/>
      <c r="V1126" s="27"/>
      <c r="W1126" s="22">
        <f t="shared" si="61"/>
        <v>6</v>
      </c>
      <c r="X1126" s="27">
        <v>2</v>
      </c>
      <c r="Y1126" s="26">
        <v>0</v>
      </c>
      <c r="Z1126" s="26">
        <v>4</v>
      </c>
      <c r="AA1126" s="40">
        <v>44859</v>
      </c>
      <c r="AB1126" s="34"/>
      <c r="AC1126" s="34"/>
      <c r="AD1126" s="25" t="s">
        <v>21</v>
      </c>
    </row>
    <row r="1127" spans="1:30" ht="31.5" hidden="1" x14ac:dyDescent="0.25">
      <c r="A1127" t="s">
        <v>2903</v>
      </c>
      <c r="B1127" t="s">
        <v>2128</v>
      </c>
      <c r="C1127" s="17">
        <f>+SUBTOTAL(3,$F$8:F1127)</f>
        <v>45</v>
      </c>
      <c r="D1127" s="24" t="s">
        <v>174</v>
      </c>
      <c r="E1127" s="25" t="s">
        <v>179</v>
      </c>
      <c r="F1127" s="23" t="s">
        <v>1024</v>
      </c>
      <c r="G1127" s="23" t="s">
        <v>446</v>
      </c>
      <c r="H1127" s="19" t="str">
        <f t="shared" si="59"/>
        <v>"VIP STYLE SHOES"МЧЖ Поябзал ишлаб чикаришни ташкил қилиш</v>
      </c>
      <c r="I1127" s="23"/>
      <c r="J1127" s="25" t="s">
        <v>20</v>
      </c>
      <c r="K1127" s="25" t="s">
        <v>534</v>
      </c>
      <c r="L1127" s="18"/>
      <c r="M1127" s="18"/>
      <c r="N1127" s="20"/>
      <c r="O1127" s="20"/>
      <c r="P1127" s="20"/>
      <c r="Q1127" s="20"/>
      <c r="R1127" s="21">
        <f t="shared" si="60"/>
        <v>17010</v>
      </c>
      <c r="S1127" s="27">
        <v>11157.043000000001</v>
      </c>
      <c r="T1127" s="27"/>
      <c r="U1127" s="27">
        <v>517</v>
      </c>
      <c r="V1127" s="27"/>
      <c r="W1127" s="22">
        <f t="shared" si="61"/>
        <v>60</v>
      </c>
      <c r="X1127" s="27">
        <v>52</v>
      </c>
      <c r="Y1127" s="26"/>
      <c r="Z1127" s="26">
        <v>8</v>
      </c>
      <c r="AA1127" s="40">
        <v>44834</v>
      </c>
      <c r="AB1127" s="34"/>
      <c r="AC1127" s="34"/>
      <c r="AD1127" s="25" t="s">
        <v>8</v>
      </c>
    </row>
    <row r="1128" spans="1:30" ht="31.5" hidden="1" x14ac:dyDescent="0.25">
      <c r="A1128" t="s">
        <v>2904</v>
      </c>
      <c r="B1128" t="s">
        <v>2128</v>
      </c>
      <c r="C1128" s="17">
        <f>+SUBTOTAL(3,$F$8:F1128)</f>
        <v>45</v>
      </c>
      <c r="D1128" s="24" t="s">
        <v>174</v>
      </c>
      <c r="E1128" s="25" t="s">
        <v>179</v>
      </c>
      <c r="F1128" s="23" t="s">
        <v>932</v>
      </c>
      <c r="G1128" s="23" t="s">
        <v>459</v>
      </c>
      <c r="H1128" s="19" t="str">
        <f t="shared" si="59"/>
        <v>"Бахрин камсар бизнес барака"ОК Кондитор махсулотларини ишлаб чиқариш</v>
      </c>
      <c r="I1128" s="23"/>
      <c r="J1128" s="25" t="s">
        <v>20</v>
      </c>
      <c r="K1128" s="25" t="s">
        <v>526</v>
      </c>
      <c r="L1128" s="18"/>
      <c r="M1128" s="18"/>
      <c r="N1128" s="20"/>
      <c r="O1128" s="20"/>
      <c r="P1128" s="20"/>
      <c r="Q1128" s="20"/>
      <c r="R1128" s="21">
        <f t="shared" si="60"/>
        <v>740</v>
      </c>
      <c r="S1128" s="54">
        <v>500</v>
      </c>
      <c r="T1128" s="54">
        <v>240</v>
      </c>
      <c r="U1128" s="27"/>
      <c r="V1128" s="27"/>
      <c r="W1128" s="22">
        <f t="shared" si="61"/>
        <v>14</v>
      </c>
      <c r="X1128" s="27">
        <v>10</v>
      </c>
      <c r="Y1128" s="26"/>
      <c r="Z1128" s="26">
        <v>4</v>
      </c>
      <c r="AA1128" s="40">
        <v>44779</v>
      </c>
      <c r="AB1128" s="34"/>
      <c r="AC1128" s="34"/>
      <c r="AD1128" s="25" t="s">
        <v>26</v>
      </c>
    </row>
    <row r="1129" spans="1:30" ht="31.5" hidden="1" x14ac:dyDescent="0.25">
      <c r="A1129" t="s">
        <v>2905</v>
      </c>
      <c r="B1129" t="s">
        <v>2128</v>
      </c>
      <c r="C1129" s="17">
        <f>+SUBTOTAL(3,$F$8:F1129)</f>
        <v>45</v>
      </c>
      <c r="D1129" s="24" t="s">
        <v>174</v>
      </c>
      <c r="E1129" s="25" t="s">
        <v>179</v>
      </c>
      <c r="F1129" s="23" t="s">
        <v>679</v>
      </c>
      <c r="G1129" s="23" t="s">
        <v>125</v>
      </c>
      <c r="H1129" s="19" t="str">
        <f t="shared" si="59"/>
        <v xml:space="preserve">"Бахрулло тоғ арилари"ДХ Асаларичиликни ривожлантириш </v>
      </c>
      <c r="I1129" s="23"/>
      <c r="J1129" s="25" t="s">
        <v>23</v>
      </c>
      <c r="K1129" s="25" t="s">
        <v>399</v>
      </c>
      <c r="L1129" s="18"/>
      <c r="M1129" s="18"/>
      <c r="N1129" s="20"/>
      <c r="O1129" s="20"/>
      <c r="P1129" s="20"/>
      <c r="Q1129" s="20"/>
      <c r="R1129" s="21">
        <f t="shared" ref="R1129:R1160" si="62">+S1129+T1129+U1129*11.321+V1129*11.321</f>
        <v>300</v>
      </c>
      <c r="S1129" s="27">
        <v>200</v>
      </c>
      <c r="T1129" s="27">
        <v>100</v>
      </c>
      <c r="U1129" s="27"/>
      <c r="V1129" s="27"/>
      <c r="W1129" s="22">
        <f t="shared" ref="W1129:W1160" si="63">+X1129+Y1129+Z1129</f>
        <v>4</v>
      </c>
      <c r="X1129" s="27">
        <v>4</v>
      </c>
      <c r="Y1129" s="26"/>
      <c r="Z1129" s="26"/>
      <c r="AA1129" s="40">
        <v>44707</v>
      </c>
      <c r="AB1129" s="34"/>
      <c r="AC1129" s="34"/>
      <c r="AD1129" s="25" t="s">
        <v>35</v>
      </c>
    </row>
    <row r="1130" spans="1:30" ht="31.5" hidden="1" x14ac:dyDescent="0.25">
      <c r="A1130" t="s">
        <v>2906</v>
      </c>
      <c r="B1130" t="s">
        <v>2128</v>
      </c>
      <c r="C1130" s="17">
        <f>+SUBTOTAL(3,$F$8:F1130)</f>
        <v>45</v>
      </c>
      <c r="D1130" s="24" t="s">
        <v>174</v>
      </c>
      <c r="E1130" s="25" t="s">
        <v>179</v>
      </c>
      <c r="F1130" s="23" t="s">
        <v>1028</v>
      </c>
      <c r="G1130" s="23" t="s">
        <v>130</v>
      </c>
      <c r="H1130" s="19" t="str">
        <f t="shared" si="59"/>
        <v>"Бахт полимер"ҚК Полиэтилен қоплар ишлаб чиқариш</v>
      </c>
      <c r="I1130" s="23"/>
      <c r="J1130" s="25" t="s">
        <v>20</v>
      </c>
      <c r="K1130" s="25" t="s">
        <v>552</v>
      </c>
      <c r="L1130" s="18"/>
      <c r="M1130" s="18"/>
      <c r="N1130" s="20"/>
      <c r="O1130" s="20"/>
      <c r="P1130" s="20"/>
      <c r="Q1130" s="20"/>
      <c r="R1130" s="21">
        <f t="shared" si="62"/>
        <v>10000</v>
      </c>
      <c r="S1130" s="54">
        <v>10000</v>
      </c>
      <c r="T1130" s="27"/>
      <c r="U1130" s="27"/>
      <c r="V1130" s="27"/>
      <c r="W1130" s="22">
        <f t="shared" si="63"/>
        <v>20</v>
      </c>
      <c r="X1130" s="27">
        <v>20</v>
      </c>
      <c r="Y1130" s="26"/>
      <c r="Z1130" s="26"/>
      <c r="AA1130" s="40">
        <v>44797</v>
      </c>
      <c r="AB1130" s="34"/>
      <c r="AC1130" s="34"/>
      <c r="AD1130" s="25" t="s">
        <v>7</v>
      </c>
    </row>
    <row r="1131" spans="1:30" ht="31.5" hidden="1" x14ac:dyDescent="0.25">
      <c r="A1131" t="s">
        <v>2907</v>
      </c>
      <c r="B1131" t="s">
        <v>2128</v>
      </c>
      <c r="C1131" s="17">
        <f>+SUBTOTAL(3,$F$8:F1131)</f>
        <v>45</v>
      </c>
      <c r="D1131" s="24" t="s">
        <v>174</v>
      </c>
      <c r="E1131" s="25" t="s">
        <v>179</v>
      </c>
      <c r="F1131" s="23" t="s">
        <v>644</v>
      </c>
      <c r="G1131" s="23" t="s">
        <v>449</v>
      </c>
      <c r="H1131" s="19" t="str">
        <f t="shared" si="59"/>
        <v xml:space="preserve">"Биг Строй  Буйилдинг"МЧЖ Кўп қаватли уй-жой ва савдо дуконлари қуриш лойихаси </v>
      </c>
      <c r="I1131" s="23"/>
      <c r="J1131" s="25" t="s">
        <v>24</v>
      </c>
      <c r="K1131" s="25" t="s">
        <v>508</v>
      </c>
      <c r="L1131" s="18"/>
      <c r="M1131" s="18"/>
      <c r="N1131" s="20"/>
      <c r="O1131" s="20"/>
      <c r="P1131" s="20"/>
      <c r="Q1131" s="20"/>
      <c r="R1131" s="21">
        <f t="shared" si="62"/>
        <v>105000</v>
      </c>
      <c r="S1131" s="27">
        <v>105000</v>
      </c>
      <c r="T1131" s="27"/>
      <c r="U1131" s="27"/>
      <c r="V1131" s="27"/>
      <c r="W1131" s="22">
        <f t="shared" si="63"/>
        <v>26</v>
      </c>
      <c r="X1131" s="27">
        <v>14</v>
      </c>
      <c r="Y1131" s="26">
        <v>0</v>
      </c>
      <c r="Z1131" s="26">
        <v>12</v>
      </c>
      <c r="AA1131" s="40">
        <v>44876</v>
      </c>
      <c r="AB1131" s="34"/>
      <c r="AC1131" s="34"/>
      <c r="AD1131" s="25" t="s">
        <v>8</v>
      </c>
    </row>
    <row r="1132" spans="1:30" ht="31.5" hidden="1" x14ac:dyDescent="0.25">
      <c r="A1132" t="s">
        <v>2908</v>
      </c>
      <c r="B1132" t="s">
        <v>2128</v>
      </c>
      <c r="C1132" s="17">
        <f>+SUBTOTAL(3,$F$8:F1132)</f>
        <v>45</v>
      </c>
      <c r="D1132" s="24" t="s">
        <v>174</v>
      </c>
      <c r="E1132" s="25" t="s">
        <v>179</v>
      </c>
      <c r="F1132" s="23" t="s">
        <v>955</v>
      </c>
      <c r="G1132" s="23" t="s">
        <v>110</v>
      </c>
      <c r="H1132" s="19" t="str">
        <f t="shared" si="59"/>
        <v>"Жабборов Шермахмат Боғлари"ФХ Узумчиликни ривожлантириш</v>
      </c>
      <c r="I1132" s="23"/>
      <c r="J1132" s="25" t="s">
        <v>23</v>
      </c>
      <c r="K1132" s="25" t="s">
        <v>110</v>
      </c>
      <c r="L1132" s="18"/>
      <c r="M1132" s="18"/>
      <c r="N1132" s="20"/>
      <c r="O1132" s="20"/>
      <c r="P1132" s="20"/>
      <c r="Q1132" s="20"/>
      <c r="R1132" s="21">
        <f t="shared" si="62"/>
        <v>340</v>
      </c>
      <c r="S1132" s="54">
        <v>340</v>
      </c>
      <c r="T1132" s="27"/>
      <c r="U1132" s="27"/>
      <c r="V1132" s="27"/>
      <c r="W1132" s="22">
        <f t="shared" si="63"/>
        <v>2</v>
      </c>
      <c r="X1132" s="27">
        <v>2</v>
      </c>
      <c r="Y1132" s="26">
        <v>0</v>
      </c>
      <c r="Z1132" s="26">
        <v>0</v>
      </c>
      <c r="AA1132" s="40">
        <v>44859</v>
      </c>
      <c r="AB1132" s="34"/>
      <c r="AC1132" s="34"/>
      <c r="AD1132" s="25" t="s">
        <v>21</v>
      </c>
    </row>
    <row r="1133" spans="1:30" ht="78.75" hidden="1" x14ac:dyDescent="0.25">
      <c r="A1133" t="s">
        <v>2909</v>
      </c>
      <c r="B1133" t="s">
        <v>2128</v>
      </c>
      <c r="C1133" s="17">
        <f>+SUBTOTAL(3,$F$8:F1133)</f>
        <v>45</v>
      </c>
      <c r="D1133" s="24" t="s">
        <v>174</v>
      </c>
      <c r="E1133" s="25" t="s">
        <v>179</v>
      </c>
      <c r="F1133" s="23" t="s">
        <v>945</v>
      </c>
      <c r="G1133" s="23" t="s">
        <v>464</v>
      </c>
      <c r="H1133" s="19" t="str">
        <f t="shared" si="59"/>
        <v>"Жўрабек Кимё"МЧЖ
(Ургут Само Агро Стар МЧЖ) Ўсимликларни химоя килиш ва зарар кунандалардан саклаш ва бегона утлардан карши кимевий воситалари савдо мажмуаси</v>
      </c>
      <c r="I1133" s="23"/>
      <c r="J1133" s="25" t="s">
        <v>24</v>
      </c>
      <c r="K1133" s="25" t="s">
        <v>155</v>
      </c>
      <c r="L1133" s="18"/>
      <c r="M1133" s="18"/>
      <c r="N1133" s="20"/>
      <c r="O1133" s="20"/>
      <c r="P1133" s="20"/>
      <c r="Q1133" s="20"/>
      <c r="R1133" s="21">
        <f t="shared" si="62"/>
        <v>1300</v>
      </c>
      <c r="S1133" s="27">
        <v>300</v>
      </c>
      <c r="T1133" s="27">
        <v>1000</v>
      </c>
      <c r="U1133" s="27"/>
      <c r="V1133" s="27"/>
      <c r="W1133" s="22">
        <f t="shared" si="63"/>
        <v>4</v>
      </c>
      <c r="X1133" s="27">
        <v>2</v>
      </c>
      <c r="Y1133" s="26"/>
      <c r="Z1133" s="26">
        <v>2</v>
      </c>
      <c r="AA1133" s="40">
        <v>44729</v>
      </c>
      <c r="AB1133" s="34"/>
      <c r="AC1133" s="34"/>
      <c r="AD1133" s="25" t="s">
        <v>21</v>
      </c>
    </row>
    <row r="1134" spans="1:30" ht="31.5" hidden="1" x14ac:dyDescent="0.25">
      <c r="A1134" t="s">
        <v>2910</v>
      </c>
      <c r="B1134" t="s">
        <v>2128</v>
      </c>
      <c r="C1134" s="17">
        <f>+SUBTOTAL(3,$F$8:F1134)</f>
        <v>45</v>
      </c>
      <c r="D1134" s="24" t="s">
        <v>174</v>
      </c>
      <c r="E1134" s="25" t="s">
        <v>179</v>
      </c>
      <c r="F1134" s="23" t="s">
        <v>934</v>
      </c>
      <c r="G1134" s="23" t="s">
        <v>621</v>
      </c>
      <c r="H1134" s="19" t="str">
        <f t="shared" si="59"/>
        <v xml:space="preserve">"Мавлон Сифатли алока"МЧЖ  Курилиш фаолиятини ривожлантириш </v>
      </c>
      <c r="I1134" s="23"/>
      <c r="J1134" s="25" t="s">
        <v>24</v>
      </c>
      <c r="K1134" s="25" t="s">
        <v>545</v>
      </c>
      <c r="L1134" s="18"/>
      <c r="M1134" s="18"/>
      <c r="N1134" s="20"/>
      <c r="O1134" s="20"/>
      <c r="P1134" s="20"/>
      <c r="Q1134" s="20"/>
      <c r="R1134" s="21">
        <f t="shared" si="62"/>
        <v>1500</v>
      </c>
      <c r="S1134" s="54">
        <v>1500</v>
      </c>
      <c r="T1134" s="27"/>
      <c r="U1134" s="27"/>
      <c r="V1134" s="27"/>
      <c r="W1134" s="22">
        <f t="shared" si="63"/>
        <v>3</v>
      </c>
      <c r="X1134" s="27">
        <v>3</v>
      </c>
      <c r="Y1134" s="26"/>
      <c r="Z1134" s="26"/>
      <c r="AA1134" s="40">
        <v>44832</v>
      </c>
      <c r="AB1134" s="34"/>
      <c r="AC1134" s="34"/>
      <c r="AD1134" s="25" t="s">
        <v>26</v>
      </c>
    </row>
    <row r="1135" spans="1:30" ht="31.5" hidden="1" x14ac:dyDescent="0.25">
      <c r="A1135" t="s">
        <v>2911</v>
      </c>
      <c r="B1135" t="s">
        <v>2128</v>
      </c>
      <c r="C1135" s="17">
        <f>+SUBTOTAL(3,$F$8:F1135)</f>
        <v>45</v>
      </c>
      <c r="D1135" s="24" t="s">
        <v>174</v>
      </c>
      <c r="E1135" s="25" t="s">
        <v>179</v>
      </c>
      <c r="F1135" s="23" t="s">
        <v>933</v>
      </c>
      <c r="G1135" s="23" t="s">
        <v>460</v>
      </c>
      <c r="H1135" s="19" t="str">
        <f t="shared" si="59"/>
        <v>"Натурал Драй Фруитс"ХК Туризм зона ва мехмонхона уйларини ташкил этиш</v>
      </c>
      <c r="I1135" s="23"/>
      <c r="J1135" s="25" t="s">
        <v>24</v>
      </c>
      <c r="K1135" s="25" t="s">
        <v>541</v>
      </c>
      <c r="L1135" s="18"/>
      <c r="M1135" s="18"/>
      <c r="N1135" s="20"/>
      <c r="O1135" s="20"/>
      <c r="P1135" s="20"/>
      <c r="Q1135" s="20"/>
      <c r="R1135" s="21">
        <f t="shared" si="62"/>
        <v>2000</v>
      </c>
      <c r="S1135" s="27">
        <v>2000</v>
      </c>
      <c r="T1135" s="27"/>
      <c r="U1135" s="27"/>
      <c r="V1135" s="27"/>
      <c r="W1135" s="22">
        <f t="shared" si="63"/>
        <v>10</v>
      </c>
      <c r="X1135" s="27">
        <v>10</v>
      </c>
      <c r="Y1135" s="26"/>
      <c r="Z1135" s="26"/>
      <c r="AA1135" s="40">
        <v>44844</v>
      </c>
      <c r="AB1135" s="34"/>
      <c r="AC1135" s="34"/>
      <c r="AD1135" s="25" t="s">
        <v>8</v>
      </c>
    </row>
    <row r="1136" spans="1:30" ht="31.5" hidden="1" x14ac:dyDescent="0.25">
      <c r="A1136" t="s">
        <v>2912</v>
      </c>
      <c r="B1136" t="s">
        <v>2128</v>
      </c>
      <c r="C1136" s="17">
        <f>+SUBTOTAL(3,$F$8:F1136)</f>
        <v>45</v>
      </c>
      <c r="D1136" s="24" t="s">
        <v>174</v>
      </c>
      <c r="E1136" s="25" t="s">
        <v>179</v>
      </c>
      <c r="F1136" s="23" t="s">
        <v>947</v>
      </c>
      <c r="G1136" s="23" t="s">
        <v>110</v>
      </c>
      <c r="H1136" s="19" t="str">
        <f t="shared" si="59"/>
        <v>"Нурали ражаб сафармурод расул"ФХ Узумчиликни ривожлантириш</v>
      </c>
      <c r="I1136" s="23"/>
      <c r="J1136" s="25" t="s">
        <v>23</v>
      </c>
      <c r="K1136" s="25" t="s">
        <v>110</v>
      </c>
      <c r="L1136" s="18"/>
      <c r="M1136" s="18"/>
      <c r="N1136" s="20"/>
      <c r="O1136" s="20"/>
      <c r="P1136" s="20"/>
      <c r="Q1136" s="20"/>
      <c r="R1136" s="21">
        <f t="shared" si="62"/>
        <v>390</v>
      </c>
      <c r="S1136" s="27">
        <v>270</v>
      </c>
      <c r="T1136" s="27">
        <v>120</v>
      </c>
      <c r="U1136" s="27"/>
      <c r="V1136" s="27"/>
      <c r="W1136" s="22">
        <f t="shared" si="63"/>
        <v>4</v>
      </c>
      <c r="X1136" s="27">
        <v>1</v>
      </c>
      <c r="Y1136" s="26"/>
      <c r="Z1136" s="26">
        <v>3</v>
      </c>
      <c r="AA1136" s="40">
        <v>44817</v>
      </c>
      <c r="AB1136" s="34"/>
      <c r="AC1136" s="34"/>
      <c r="AD1136" s="25" t="s">
        <v>26</v>
      </c>
    </row>
    <row r="1137" spans="1:30" ht="31.5" hidden="1" x14ac:dyDescent="0.25">
      <c r="A1137" t="s">
        <v>2913</v>
      </c>
      <c r="B1137" t="s">
        <v>2128</v>
      </c>
      <c r="C1137" s="17">
        <f>+SUBTOTAL(3,$F$8:F1137)</f>
        <v>45</v>
      </c>
      <c r="D1137" s="24" t="s">
        <v>174</v>
      </c>
      <c r="E1137" s="25" t="s">
        <v>179</v>
      </c>
      <c r="F1137" s="23" t="s">
        <v>953</v>
      </c>
      <c r="G1137" s="23" t="s">
        <v>467</v>
      </c>
      <c r="H1137" s="19" t="str">
        <f t="shared" si="59"/>
        <v>"САРДОРХОН ФАТХУДДИНХОН"ХК   Полиэтелин махсулотлари ишлаб чиқариш</v>
      </c>
      <c r="I1137" s="23"/>
      <c r="J1137" s="25" t="s">
        <v>20</v>
      </c>
      <c r="K1137" s="25" t="s">
        <v>552</v>
      </c>
      <c r="L1137" s="18"/>
      <c r="M1137" s="18"/>
      <c r="N1137" s="20"/>
      <c r="O1137" s="20"/>
      <c r="P1137" s="20"/>
      <c r="Q1137" s="20"/>
      <c r="R1137" s="21">
        <f t="shared" si="62"/>
        <v>600</v>
      </c>
      <c r="S1137" s="27">
        <v>100</v>
      </c>
      <c r="T1137" s="27">
        <v>500</v>
      </c>
      <c r="U1137" s="27"/>
      <c r="V1137" s="27"/>
      <c r="W1137" s="22">
        <f t="shared" si="63"/>
        <v>2</v>
      </c>
      <c r="X1137" s="27">
        <v>2</v>
      </c>
      <c r="Y1137" s="26"/>
      <c r="Z1137" s="26"/>
      <c r="AA1137" s="40">
        <v>44680</v>
      </c>
      <c r="AB1137" s="34"/>
      <c r="AC1137" s="34"/>
      <c r="AD1137" s="25" t="s">
        <v>33</v>
      </c>
    </row>
    <row r="1138" spans="1:30" ht="31.5" hidden="1" x14ac:dyDescent="0.25">
      <c r="A1138" t="s">
        <v>2914</v>
      </c>
      <c r="B1138" t="s">
        <v>2128</v>
      </c>
      <c r="C1138" s="17">
        <f>+SUBTOTAL(3,$F$8:F1138)</f>
        <v>45</v>
      </c>
      <c r="D1138" s="24" t="s">
        <v>174</v>
      </c>
      <c r="E1138" s="25" t="s">
        <v>179</v>
      </c>
      <c r="F1138" s="23" t="s">
        <v>951</v>
      </c>
      <c r="G1138" s="23" t="s">
        <v>465</v>
      </c>
      <c r="H1138" s="19" t="str">
        <f t="shared" si="59"/>
        <v>"УРГУТ ЗАМИН"МЧЖ Маиший хизмат (Хаммом) ташкил этиш</v>
      </c>
      <c r="I1138" s="23"/>
      <c r="J1138" s="25" t="s">
        <v>24</v>
      </c>
      <c r="K1138" s="25" t="s">
        <v>111</v>
      </c>
      <c r="L1138" s="18"/>
      <c r="M1138" s="18"/>
      <c r="N1138" s="20"/>
      <c r="O1138" s="20"/>
      <c r="P1138" s="20"/>
      <c r="Q1138" s="20"/>
      <c r="R1138" s="21">
        <f t="shared" si="62"/>
        <v>1250</v>
      </c>
      <c r="S1138" s="54">
        <v>550</v>
      </c>
      <c r="T1138" s="27">
        <v>700</v>
      </c>
      <c r="U1138" s="27"/>
      <c r="V1138" s="27"/>
      <c r="W1138" s="22">
        <f t="shared" si="63"/>
        <v>4</v>
      </c>
      <c r="X1138" s="27">
        <v>4</v>
      </c>
      <c r="Y1138" s="26"/>
      <c r="Z1138" s="26"/>
      <c r="AA1138" s="40">
        <v>44779</v>
      </c>
      <c r="AB1138" s="34"/>
      <c r="AC1138" s="34"/>
      <c r="AD1138" s="25" t="s">
        <v>7</v>
      </c>
    </row>
    <row r="1139" spans="1:30" ht="31.5" hidden="1" x14ac:dyDescent="0.25">
      <c r="A1139" t="s">
        <v>2915</v>
      </c>
      <c r="B1139" t="s">
        <v>2128</v>
      </c>
      <c r="C1139" s="17">
        <f>+SUBTOTAL(3,$F$8:F1139)</f>
        <v>45</v>
      </c>
      <c r="D1139" s="24" t="s">
        <v>174</v>
      </c>
      <c r="E1139" s="25" t="s">
        <v>179</v>
      </c>
      <c r="F1139" s="23" t="s">
        <v>937</v>
      </c>
      <c r="G1139" s="23" t="s">
        <v>462</v>
      </c>
      <c r="H1139" s="19" t="str">
        <f t="shared" si="59"/>
        <v>"Ургут ИЧК"МЧЖ Замонавий тиббий хизмат фаолиятини ташкил қилиш</v>
      </c>
      <c r="I1139" s="23"/>
      <c r="J1139" s="25" t="s">
        <v>24</v>
      </c>
      <c r="K1139" s="25" t="s">
        <v>116</v>
      </c>
      <c r="L1139" s="18"/>
      <c r="M1139" s="18"/>
      <c r="N1139" s="20"/>
      <c r="O1139" s="20"/>
      <c r="P1139" s="20"/>
      <c r="Q1139" s="20"/>
      <c r="R1139" s="21">
        <f t="shared" si="62"/>
        <v>3058.348</v>
      </c>
      <c r="S1139" s="27">
        <v>930</v>
      </c>
      <c r="T1139" s="27"/>
      <c r="U1139" s="27">
        <v>188</v>
      </c>
      <c r="V1139" s="27"/>
      <c r="W1139" s="22">
        <f t="shared" si="63"/>
        <v>14</v>
      </c>
      <c r="X1139" s="27">
        <v>10</v>
      </c>
      <c r="Y1139" s="26"/>
      <c r="Z1139" s="26">
        <v>4</v>
      </c>
      <c r="AA1139" s="40">
        <v>44698</v>
      </c>
      <c r="AB1139" s="34"/>
      <c r="AC1139" s="34"/>
      <c r="AD1139" s="25" t="s">
        <v>28</v>
      </c>
    </row>
    <row r="1140" spans="1:30" ht="31.5" hidden="1" x14ac:dyDescent="0.25">
      <c r="A1140" t="s">
        <v>2916</v>
      </c>
      <c r="B1140" t="s">
        <v>2128</v>
      </c>
      <c r="C1140" s="17">
        <f>+SUBTOTAL(3,$F$8:F1140)</f>
        <v>45</v>
      </c>
      <c r="D1140" s="24" t="s">
        <v>174</v>
      </c>
      <c r="E1140" s="25" t="s">
        <v>179</v>
      </c>
      <c r="F1140" s="23" t="s">
        <v>1023</v>
      </c>
      <c r="G1140" s="23" t="s">
        <v>445</v>
      </c>
      <c r="H1140" s="19" t="str">
        <f t="shared" si="59"/>
        <v>"Ургут ЛДСП"МЧЖ Қурилиш матриаллари ишлаб чиқариш (ДСП, ламинат)</v>
      </c>
      <c r="I1140" s="23"/>
      <c r="J1140" s="25" t="s">
        <v>20</v>
      </c>
      <c r="K1140" s="25" t="s">
        <v>527</v>
      </c>
      <c r="L1140" s="18"/>
      <c r="M1140" s="18"/>
      <c r="N1140" s="20"/>
      <c r="O1140" s="20"/>
      <c r="P1140" s="20"/>
      <c r="Q1140" s="20"/>
      <c r="R1140" s="21">
        <f t="shared" si="62"/>
        <v>9250</v>
      </c>
      <c r="S1140" s="27">
        <v>4000</v>
      </c>
      <c r="T1140" s="27">
        <v>5250</v>
      </c>
      <c r="U1140" s="27"/>
      <c r="V1140" s="27"/>
      <c r="W1140" s="22">
        <f t="shared" si="63"/>
        <v>22</v>
      </c>
      <c r="X1140" s="27">
        <v>10</v>
      </c>
      <c r="Y1140" s="26"/>
      <c r="Z1140" s="26">
        <v>12</v>
      </c>
      <c r="AA1140" s="40">
        <v>44797</v>
      </c>
      <c r="AB1140" s="34"/>
      <c r="AC1140" s="34"/>
      <c r="AD1140" s="25" t="s">
        <v>26</v>
      </c>
    </row>
    <row r="1141" spans="1:30" ht="31.5" hidden="1" x14ac:dyDescent="0.25">
      <c r="A1141" t="s">
        <v>2917</v>
      </c>
      <c r="B1141" t="s">
        <v>2128</v>
      </c>
      <c r="C1141" s="17">
        <f>+SUBTOTAL(3,$F$8:F1141)</f>
        <v>45</v>
      </c>
      <c r="D1141" s="24" t="s">
        <v>174</v>
      </c>
      <c r="E1141" s="25" t="s">
        <v>179</v>
      </c>
      <c r="F1141" s="23" t="s">
        <v>1025</v>
      </c>
      <c r="G1141" s="23" t="s">
        <v>447</v>
      </c>
      <c r="H1141" s="19" t="str">
        <f t="shared" si="59"/>
        <v>"Ургут текистил"МЧЖ Текстиль маҳсулотлари ишлаб чиқариш</v>
      </c>
      <c r="I1141" s="23"/>
      <c r="J1141" s="25" t="s">
        <v>20</v>
      </c>
      <c r="K1141" s="25" t="s">
        <v>40</v>
      </c>
      <c r="L1141" s="18"/>
      <c r="M1141" s="18"/>
      <c r="N1141" s="20"/>
      <c r="O1141" s="20"/>
      <c r="P1141" s="20"/>
      <c r="Q1141" s="20"/>
      <c r="R1141" s="21">
        <f t="shared" si="62"/>
        <v>17088.900000000001</v>
      </c>
      <c r="S1141" s="27">
        <v>6900</v>
      </c>
      <c r="T1141" s="27"/>
      <c r="U1141" s="27">
        <v>900</v>
      </c>
      <c r="V1141" s="27"/>
      <c r="W1141" s="22">
        <f t="shared" si="63"/>
        <v>15</v>
      </c>
      <c r="X1141" s="27">
        <v>10</v>
      </c>
      <c r="Y1141" s="26"/>
      <c r="Z1141" s="26">
        <v>5</v>
      </c>
      <c r="AA1141" s="40">
        <v>44797</v>
      </c>
      <c r="AB1141" s="34"/>
      <c r="AC1141" s="34"/>
      <c r="AD1141" s="25" t="s">
        <v>554</v>
      </c>
    </row>
    <row r="1142" spans="1:30" ht="31.5" hidden="1" x14ac:dyDescent="0.25">
      <c r="A1142" t="s">
        <v>3159</v>
      </c>
      <c r="B1142" t="s">
        <v>1092</v>
      </c>
      <c r="C1142" s="17">
        <f>+SUBTOTAL(3,$F$8:F1142)</f>
        <v>45</v>
      </c>
      <c r="D1142" s="24" t="s">
        <v>174</v>
      </c>
      <c r="E1142" s="25" t="s">
        <v>179</v>
      </c>
      <c r="F1142" s="23" t="s">
        <v>1117</v>
      </c>
      <c r="G1142" s="23" t="s">
        <v>506</v>
      </c>
      <c r="H1142" s="19" t="str">
        <f t="shared" si="59"/>
        <v>"ShERZOD" ФХ Интенсив токзор ташкил этиш</v>
      </c>
      <c r="I1142" s="23"/>
      <c r="J1142" s="25" t="s">
        <v>23</v>
      </c>
      <c r="K1142" s="25" t="s">
        <v>110</v>
      </c>
      <c r="L1142" s="18"/>
      <c r="M1142" s="18"/>
      <c r="N1142" s="20"/>
      <c r="O1142" s="20"/>
      <c r="P1142" s="20"/>
      <c r="Q1142" s="20"/>
      <c r="R1142" s="21">
        <f t="shared" si="62"/>
        <v>650</v>
      </c>
      <c r="S1142" s="27">
        <v>410</v>
      </c>
      <c r="T1142" s="27">
        <v>240</v>
      </c>
      <c r="U1142" s="27"/>
      <c r="V1142" s="27"/>
      <c r="W1142" s="22">
        <f t="shared" si="63"/>
        <v>11</v>
      </c>
      <c r="X1142" s="27">
        <v>11</v>
      </c>
      <c r="Y1142" s="26"/>
      <c r="Z1142" s="26"/>
      <c r="AA1142" s="40">
        <v>44650</v>
      </c>
      <c r="AB1142" s="34"/>
      <c r="AC1142" s="34" t="s">
        <v>2343</v>
      </c>
      <c r="AD1142" s="25" t="s">
        <v>21</v>
      </c>
    </row>
    <row r="1143" spans="1:30" ht="31.5" hidden="1" x14ac:dyDescent="0.25">
      <c r="A1143" t="s">
        <v>3160</v>
      </c>
      <c r="B1143" t="s">
        <v>1092</v>
      </c>
      <c r="C1143" s="17">
        <f>+SUBTOTAL(3,$F$8:F1143)</f>
        <v>45</v>
      </c>
      <c r="D1143" s="24" t="s">
        <v>174</v>
      </c>
      <c r="E1143" s="25" t="s">
        <v>179</v>
      </c>
      <c r="F1143" s="23" t="s">
        <v>1118</v>
      </c>
      <c r="G1143" s="23" t="s">
        <v>506</v>
      </c>
      <c r="H1143" s="19" t="str">
        <f t="shared" si="59"/>
        <v>"URGUT FRUITS" ФХ Интенсив токзор ташкил этиш</v>
      </c>
      <c r="I1143" s="23"/>
      <c r="J1143" s="25" t="s">
        <v>23</v>
      </c>
      <c r="K1143" s="25" t="s">
        <v>110</v>
      </c>
      <c r="L1143" s="18"/>
      <c r="M1143" s="18"/>
      <c r="N1143" s="20"/>
      <c r="O1143" s="20"/>
      <c r="P1143" s="20"/>
      <c r="Q1143" s="20"/>
      <c r="R1143" s="21">
        <f t="shared" si="62"/>
        <v>1200</v>
      </c>
      <c r="S1143" s="27">
        <v>1000</v>
      </c>
      <c r="T1143" s="27">
        <v>200</v>
      </c>
      <c r="U1143" s="27"/>
      <c r="V1143" s="27"/>
      <c r="W1143" s="22">
        <f t="shared" si="63"/>
        <v>20</v>
      </c>
      <c r="X1143" s="27">
        <v>10</v>
      </c>
      <c r="Y1143" s="26">
        <v>10</v>
      </c>
      <c r="Z1143" s="26"/>
      <c r="AA1143" s="40">
        <v>44650</v>
      </c>
      <c r="AB1143" s="34"/>
      <c r="AC1143" s="34" t="s">
        <v>2344</v>
      </c>
      <c r="AD1143" s="25" t="s">
        <v>21</v>
      </c>
    </row>
    <row r="1144" spans="1:30" ht="31.5" hidden="1" x14ac:dyDescent="0.25">
      <c r="A1144" t="s">
        <v>3161</v>
      </c>
      <c r="B1144" t="s">
        <v>1092</v>
      </c>
      <c r="C1144" s="17">
        <f>+SUBTOTAL(3,$F$8:F1144)</f>
        <v>45</v>
      </c>
      <c r="D1144" s="24" t="s">
        <v>174</v>
      </c>
      <c r="E1144" s="25" t="s">
        <v>179</v>
      </c>
      <c r="F1144" s="23" t="s">
        <v>1443</v>
      </c>
      <c r="G1144" s="23" t="s">
        <v>124</v>
      </c>
      <c r="H1144" s="19" t="str">
        <f t="shared" si="59"/>
        <v>"Марсел" МЧЖ Умумий овқатланиш хизматини ташкил этиш</v>
      </c>
      <c r="I1144" s="23"/>
      <c r="J1144" s="25" t="s">
        <v>24</v>
      </c>
      <c r="K1144" s="25" t="s">
        <v>531</v>
      </c>
      <c r="L1144" s="18"/>
      <c r="M1144" s="18"/>
      <c r="N1144" s="20"/>
      <c r="O1144" s="20"/>
      <c r="P1144" s="20"/>
      <c r="Q1144" s="20"/>
      <c r="R1144" s="21">
        <f t="shared" si="62"/>
        <v>410</v>
      </c>
      <c r="S1144" s="27">
        <v>150</v>
      </c>
      <c r="T1144" s="27">
        <v>260</v>
      </c>
      <c r="U1144" s="27"/>
      <c r="V1144" s="27"/>
      <c r="W1144" s="22">
        <f t="shared" si="63"/>
        <v>3</v>
      </c>
      <c r="X1144" s="27">
        <v>3</v>
      </c>
      <c r="Y1144" s="26"/>
      <c r="Z1144" s="26"/>
      <c r="AA1144" s="40">
        <v>44797</v>
      </c>
      <c r="AB1144" s="34"/>
      <c r="AC1144" s="34" t="s">
        <v>2166</v>
      </c>
      <c r="AD1144" s="25" t="s">
        <v>7</v>
      </c>
    </row>
    <row r="1145" spans="1:30" ht="31.5" hidden="1" x14ac:dyDescent="0.25">
      <c r="A1145" t="s">
        <v>3162</v>
      </c>
      <c r="B1145" t="s">
        <v>1092</v>
      </c>
      <c r="C1145" s="17">
        <f>+SUBTOTAL(3,$F$8:F1145)</f>
        <v>45</v>
      </c>
      <c r="D1145" s="24" t="s">
        <v>174</v>
      </c>
      <c r="E1145" s="25" t="s">
        <v>179</v>
      </c>
      <c r="F1145" s="23" t="s">
        <v>1444</v>
      </c>
      <c r="G1145" s="23" t="s">
        <v>1445</v>
      </c>
      <c r="H1145" s="19" t="str">
        <f t="shared" si="59"/>
        <v>"CYBER WORLD N1" МЧЖ КОМПЮТЕР ХИЗМАТЛАРИНИ ТАШКИЛ ЭТИШ</v>
      </c>
      <c r="I1145" s="23"/>
      <c r="J1145" s="25" t="s">
        <v>24</v>
      </c>
      <c r="K1145" s="25" t="s">
        <v>548</v>
      </c>
      <c r="L1145" s="18"/>
      <c r="M1145" s="18"/>
      <c r="N1145" s="20"/>
      <c r="O1145" s="20"/>
      <c r="P1145" s="20"/>
      <c r="Q1145" s="20"/>
      <c r="R1145" s="21">
        <f t="shared" si="62"/>
        <v>1100</v>
      </c>
      <c r="S1145" s="27">
        <v>500</v>
      </c>
      <c r="T1145" s="27">
        <v>600</v>
      </c>
      <c r="U1145" s="27"/>
      <c r="V1145" s="27"/>
      <c r="W1145" s="22">
        <f t="shared" si="63"/>
        <v>3</v>
      </c>
      <c r="X1145" s="27">
        <v>3</v>
      </c>
      <c r="Y1145" s="26"/>
      <c r="Z1145" s="26"/>
      <c r="AA1145" s="40">
        <v>44797</v>
      </c>
      <c r="AB1145" s="34"/>
      <c r="AC1145" s="34" t="s">
        <v>2154</v>
      </c>
      <c r="AD1145" s="25" t="s">
        <v>7</v>
      </c>
    </row>
    <row r="1146" spans="1:30" ht="31.5" hidden="1" x14ac:dyDescent="0.25">
      <c r="A1146" t="s">
        <v>3163</v>
      </c>
      <c r="B1146" t="s">
        <v>1092</v>
      </c>
      <c r="C1146" s="17">
        <f>+SUBTOTAL(3,$F$8:F1146)</f>
        <v>45</v>
      </c>
      <c r="D1146" s="24" t="s">
        <v>174</v>
      </c>
      <c r="E1146" s="25" t="s">
        <v>179</v>
      </c>
      <c r="F1146" s="23" t="s">
        <v>1446</v>
      </c>
      <c r="G1146" s="23" t="s">
        <v>1192</v>
      </c>
      <c r="H1146" s="19" t="str">
        <f t="shared" si="59"/>
        <v>"Ургут ўсимликларни ҳимоя қилиш клиникаси" МЧЖ Маиший хизматни ташкил этиш</v>
      </c>
      <c r="I1146" s="23"/>
      <c r="J1146" s="25" t="s">
        <v>24</v>
      </c>
      <c r="K1146" s="25" t="s">
        <v>111</v>
      </c>
      <c r="L1146" s="18"/>
      <c r="M1146" s="18"/>
      <c r="N1146" s="20"/>
      <c r="O1146" s="20"/>
      <c r="P1146" s="20"/>
      <c r="Q1146" s="20"/>
      <c r="R1146" s="21">
        <f t="shared" si="62"/>
        <v>350</v>
      </c>
      <c r="S1146" s="27">
        <v>300</v>
      </c>
      <c r="T1146" s="27">
        <v>50</v>
      </c>
      <c r="U1146" s="27"/>
      <c r="V1146" s="27"/>
      <c r="W1146" s="22">
        <f t="shared" si="63"/>
        <v>3</v>
      </c>
      <c r="X1146" s="27">
        <v>3</v>
      </c>
      <c r="Y1146" s="26"/>
      <c r="Z1146" s="26"/>
      <c r="AA1146" s="40">
        <v>44797</v>
      </c>
      <c r="AB1146" s="34"/>
      <c r="AC1146" s="34" t="s">
        <v>2147</v>
      </c>
      <c r="AD1146" s="25" t="s">
        <v>7</v>
      </c>
    </row>
    <row r="1147" spans="1:30" ht="31.5" hidden="1" x14ac:dyDescent="0.25">
      <c r="A1147" t="s">
        <v>3164</v>
      </c>
      <c r="B1147" t="s">
        <v>1092</v>
      </c>
      <c r="C1147" s="17">
        <f>+SUBTOTAL(3,$F$8:F1147)</f>
        <v>45</v>
      </c>
      <c r="D1147" s="24" t="s">
        <v>174</v>
      </c>
      <c r="E1147" s="25" t="s">
        <v>179</v>
      </c>
      <c r="F1147" s="23" t="s">
        <v>1447</v>
      </c>
      <c r="G1147" s="23" t="s">
        <v>1448</v>
      </c>
      <c r="H1147" s="19" t="str">
        <f t="shared" si="59"/>
        <v>"HAKIM" МЧЖ Тиббий шифохона ташкил этиш</v>
      </c>
      <c r="I1147" s="23"/>
      <c r="J1147" s="25" t="s">
        <v>24</v>
      </c>
      <c r="K1147" s="25" t="s">
        <v>116</v>
      </c>
      <c r="L1147" s="18"/>
      <c r="M1147" s="18"/>
      <c r="N1147" s="20"/>
      <c r="O1147" s="20"/>
      <c r="P1147" s="20"/>
      <c r="Q1147" s="20"/>
      <c r="R1147" s="21">
        <f t="shared" si="62"/>
        <v>1050</v>
      </c>
      <c r="S1147" s="27">
        <v>300</v>
      </c>
      <c r="T1147" s="27">
        <v>750</v>
      </c>
      <c r="U1147" s="27"/>
      <c r="V1147" s="27"/>
      <c r="W1147" s="22">
        <f t="shared" si="63"/>
        <v>6</v>
      </c>
      <c r="X1147" s="27">
        <v>6</v>
      </c>
      <c r="Y1147" s="26"/>
      <c r="Z1147" s="26"/>
      <c r="AA1147" s="40">
        <v>44797</v>
      </c>
      <c r="AB1147" s="34"/>
      <c r="AC1147" s="34" t="s">
        <v>2156</v>
      </c>
      <c r="AD1147" s="25" t="s">
        <v>7</v>
      </c>
    </row>
    <row r="1148" spans="1:30" ht="51.75" hidden="1" customHeight="1" x14ac:dyDescent="0.25">
      <c r="A1148" t="s">
        <v>3165</v>
      </c>
      <c r="B1148" t="s">
        <v>1092</v>
      </c>
      <c r="C1148" s="17">
        <f>+SUBTOTAL(3,$F$8:F1148)</f>
        <v>45</v>
      </c>
      <c r="D1148" s="24" t="s">
        <v>174</v>
      </c>
      <c r="E1148" s="25" t="s">
        <v>179</v>
      </c>
      <c r="F1148" s="23" t="s">
        <v>1594</v>
      </c>
      <c r="G1148" s="23" t="s">
        <v>1595</v>
      </c>
      <c r="H1148" s="19" t="str">
        <f t="shared" si="59"/>
        <v>"G'O'S SUPER CARTONS" МЧЖ Мева сабзавотларни қайта ишлаш, гофра каропкалар ишлаб чиқариш ва экспортни йўлга қўйиш</v>
      </c>
      <c r="I1148" s="23"/>
      <c r="J1148" s="25" t="s">
        <v>20</v>
      </c>
      <c r="K1148" s="25" t="s">
        <v>532</v>
      </c>
      <c r="L1148" s="18"/>
      <c r="M1148" s="18"/>
      <c r="N1148" s="20"/>
      <c r="O1148" s="20"/>
      <c r="P1148" s="20"/>
      <c r="Q1148" s="20"/>
      <c r="R1148" s="21">
        <f t="shared" si="62"/>
        <v>7277.2</v>
      </c>
      <c r="S1148" s="27">
        <v>3378.7</v>
      </c>
      <c r="T1148" s="27">
        <v>3898.5</v>
      </c>
      <c r="U1148" s="27"/>
      <c r="V1148" s="27"/>
      <c r="W1148" s="22">
        <f t="shared" si="63"/>
        <v>33</v>
      </c>
      <c r="X1148" s="27">
        <v>33</v>
      </c>
      <c r="Y1148" s="26"/>
      <c r="Z1148" s="26"/>
      <c r="AA1148" s="40">
        <v>44817</v>
      </c>
      <c r="AB1148" s="34"/>
      <c r="AC1148" s="34" t="s">
        <v>2164</v>
      </c>
      <c r="AD1148" s="25" t="s">
        <v>7</v>
      </c>
    </row>
    <row r="1149" spans="1:30" ht="31.5" hidden="1" x14ac:dyDescent="0.25">
      <c r="A1149" t="s">
        <v>3166</v>
      </c>
      <c r="B1149" t="s">
        <v>1092</v>
      </c>
      <c r="C1149" s="17">
        <f>+SUBTOTAL(3,$F$8:F1149)</f>
        <v>45</v>
      </c>
      <c r="D1149" s="24" t="s">
        <v>174</v>
      </c>
      <c r="E1149" s="25" t="s">
        <v>179</v>
      </c>
      <c r="F1149" s="23" t="s">
        <v>1596</v>
      </c>
      <c r="G1149" s="23" t="s">
        <v>1597</v>
      </c>
      <c r="H1149" s="19" t="str">
        <f t="shared" si="59"/>
        <v>"ELT AKADEMIK MAKTAB" МЧЖ Таълим мактаби ташкил қилиш</v>
      </c>
      <c r="I1149" s="23"/>
      <c r="J1149" s="25" t="s">
        <v>24</v>
      </c>
      <c r="K1149" s="25" t="s">
        <v>111</v>
      </c>
      <c r="L1149" s="18"/>
      <c r="M1149" s="18"/>
      <c r="N1149" s="20"/>
      <c r="O1149" s="20"/>
      <c r="P1149" s="20"/>
      <c r="Q1149" s="20"/>
      <c r="R1149" s="21">
        <f t="shared" si="62"/>
        <v>3000</v>
      </c>
      <c r="S1149" s="27">
        <v>3000</v>
      </c>
      <c r="T1149" s="27"/>
      <c r="U1149" s="27"/>
      <c r="V1149" s="27"/>
      <c r="W1149" s="22">
        <f t="shared" si="63"/>
        <v>18</v>
      </c>
      <c r="X1149" s="27">
        <v>18</v>
      </c>
      <c r="Y1149" s="26"/>
      <c r="Z1149" s="26"/>
      <c r="AA1149" s="40">
        <v>44817</v>
      </c>
      <c r="AB1149" s="34"/>
      <c r="AC1149" s="34" t="s">
        <v>2171</v>
      </c>
      <c r="AD1149" s="25" t="s">
        <v>7</v>
      </c>
    </row>
    <row r="1150" spans="1:30" ht="31.5" hidden="1" x14ac:dyDescent="0.25">
      <c r="A1150" t="s">
        <v>3167</v>
      </c>
      <c r="B1150" t="s">
        <v>1092</v>
      </c>
      <c r="C1150" s="17">
        <f>+SUBTOTAL(3,$F$8:F1150)</f>
        <v>45</v>
      </c>
      <c r="D1150" s="24" t="s">
        <v>174</v>
      </c>
      <c r="E1150" s="25" t="s">
        <v>179</v>
      </c>
      <c r="F1150" s="23" t="s">
        <v>1598</v>
      </c>
      <c r="G1150" s="23" t="s">
        <v>513</v>
      </c>
      <c r="H1150" s="19" t="str">
        <f t="shared" si="59"/>
        <v>"AHMADZOIR GRAND BARAKA" МЧЖ Маиший хизмат кўрсатишни ташкил қилиш</v>
      </c>
      <c r="I1150" s="23"/>
      <c r="J1150" s="25" t="s">
        <v>24</v>
      </c>
      <c r="K1150" s="25" t="s">
        <v>111</v>
      </c>
      <c r="L1150" s="18"/>
      <c r="M1150" s="18"/>
      <c r="N1150" s="20"/>
      <c r="O1150" s="20"/>
      <c r="P1150" s="20"/>
      <c r="Q1150" s="20"/>
      <c r="R1150" s="21">
        <f t="shared" si="62"/>
        <v>5000</v>
      </c>
      <c r="S1150" s="27">
        <v>5000</v>
      </c>
      <c r="T1150" s="27"/>
      <c r="U1150" s="27"/>
      <c r="V1150" s="27"/>
      <c r="W1150" s="22">
        <f t="shared" si="63"/>
        <v>6</v>
      </c>
      <c r="X1150" s="27">
        <v>6</v>
      </c>
      <c r="Y1150" s="26"/>
      <c r="Z1150" s="26"/>
      <c r="AA1150" s="40">
        <v>44817</v>
      </c>
      <c r="AB1150" s="34"/>
      <c r="AC1150" s="34" t="s">
        <v>2141</v>
      </c>
      <c r="AD1150" s="25" t="s">
        <v>7</v>
      </c>
    </row>
    <row r="1151" spans="1:30" ht="31.5" hidden="1" x14ac:dyDescent="0.25">
      <c r="A1151" t="s">
        <v>3168</v>
      </c>
      <c r="B1151" t="s">
        <v>1092</v>
      </c>
      <c r="C1151" s="17">
        <f>+SUBTOTAL(3,$F$8:F1151)</f>
        <v>45</v>
      </c>
      <c r="D1151" s="24" t="s">
        <v>174</v>
      </c>
      <c r="E1151" s="25" t="s">
        <v>179</v>
      </c>
      <c r="F1151" s="23" t="s">
        <v>1380</v>
      </c>
      <c r="G1151" s="23" t="s">
        <v>1381</v>
      </c>
      <c r="H1151" s="19" t="str">
        <f t="shared" si="59"/>
        <v>"Уркент" МЧЖ Таълим хизматини ташкил этиш</v>
      </c>
      <c r="I1151" s="23"/>
      <c r="J1151" s="25" t="s">
        <v>24</v>
      </c>
      <c r="K1151" s="25" t="s">
        <v>529</v>
      </c>
      <c r="L1151" s="18"/>
      <c r="M1151" s="18"/>
      <c r="N1151" s="20"/>
      <c r="O1151" s="20"/>
      <c r="P1151" s="20"/>
      <c r="Q1151" s="20"/>
      <c r="R1151" s="21">
        <f t="shared" si="62"/>
        <v>340</v>
      </c>
      <c r="S1151" s="27">
        <v>140</v>
      </c>
      <c r="T1151" s="27">
        <v>200</v>
      </c>
      <c r="U1151" s="27"/>
      <c r="V1151" s="27"/>
      <c r="W1151" s="22">
        <f t="shared" si="63"/>
        <v>5</v>
      </c>
      <c r="X1151" s="27">
        <v>5</v>
      </c>
      <c r="Y1151" s="26"/>
      <c r="Z1151" s="26"/>
      <c r="AA1151" s="40">
        <v>44741</v>
      </c>
      <c r="AB1151" s="34"/>
      <c r="AC1151" s="34" t="s">
        <v>2190</v>
      </c>
      <c r="AD1151" s="25" t="s">
        <v>7</v>
      </c>
    </row>
    <row r="1152" spans="1:30" ht="31.5" hidden="1" x14ac:dyDescent="0.25">
      <c r="A1152" t="s">
        <v>3169</v>
      </c>
      <c r="B1152" t="s">
        <v>1092</v>
      </c>
      <c r="C1152" s="17">
        <f>+SUBTOTAL(3,$F$8:F1152)</f>
        <v>45</v>
      </c>
      <c r="D1152" s="24" t="s">
        <v>174</v>
      </c>
      <c r="E1152" s="25" t="s">
        <v>179</v>
      </c>
      <c r="F1152" s="23" t="s">
        <v>1103</v>
      </c>
      <c r="G1152" s="23" t="s">
        <v>1104</v>
      </c>
      <c r="H1152" s="19" t="str">
        <f t="shared" si="59"/>
        <v>"URG-TAJ" ҚК МЧЖ Гилам ва гилам маҳсулотлари ишлаб чиқариш 1-босқич</v>
      </c>
      <c r="I1152" s="23"/>
      <c r="J1152" s="25" t="s">
        <v>20</v>
      </c>
      <c r="K1152" s="25" t="s">
        <v>40</v>
      </c>
      <c r="L1152" s="18"/>
      <c r="M1152" s="18"/>
      <c r="N1152" s="20"/>
      <c r="O1152" s="20"/>
      <c r="P1152" s="20"/>
      <c r="Q1152" s="20"/>
      <c r="R1152" s="21">
        <f t="shared" si="62"/>
        <v>5050</v>
      </c>
      <c r="S1152" s="27">
        <v>5050</v>
      </c>
      <c r="T1152" s="27"/>
      <c r="U1152" s="27"/>
      <c r="V1152" s="27"/>
      <c r="W1152" s="22">
        <f t="shared" si="63"/>
        <v>50</v>
      </c>
      <c r="X1152" s="27">
        <v>50</v>
      </c>
      <c r="Y1152" s="26"/>
      <c r="Z1152" s="26"/>
      <c r="AA1152" s="40">
        <v>44622</v>
      </c>
      <c r="AB1152" s="34"/>
      <c r="AC1152" s="34" t="s">
        <v>2287</v>
      </c>
      <c r="AD1152" s="25" t="s">
        <v>35</v>
      </c>
    </row>
    <row r="1153" spans="1:30" ht="31.5" hidden="1" x14ac:dyDescent="0.25">
      <c r="A1153" t="s">
        <v>3170</v>
      </c>
      <c r="B1153" t="s">
        <v>1092</v>
      </c>
      <c r="C1153" s="17">
        <f>+SUBTOTAL(3,$F$8:F1153)</f>
        <v>45</v>
      </c>
      <c r="D1153" s="24" t="s">
        <v>174</v>
      </c>
      <c r="E1153" s="25" t="s">
        <v>179</v>
      </c>
      <c r="F1153" s="23" t="s">
        <v>1105</v>
      </c>
      <c r="G1153" s="23" t="s">
        <v>1106</v>
      </c>
      <c r="H1153" s="19" t="str">
        <f t="shared" si="59"/>
        <v>"ROYAL ALUMINIUM" МЧЖ Ҳар хил турдаги ошхона идишлари ишлаб чиқариш</v>
      </c>
      <c r="I1153" s="23"/>
      <c r="J1153" s="25" t="s">
        <v>20</v>
      </c>
      <c r="K1153" s="25" t="s">
        <v>552</v>
      </c>
      <c r="L1153" s="18"/>
      <c r="M1153" s="18"/>
      <c r="N1153" s="20"/>
      <c r="O1153" s="20"/>
      <c r="P1153" s="20"/>
      <c r="Q1153" s="20"/>
      <c r="R1153" s="21">
        <f t="shared" si="62"/>
        <v>8100</v>
      </c>
      <c r="S1153" s="27">
        <v>8100</v>
      </c>
      <c r="T1153" s="27"/>
      <c r="U1153" s="27"/>
      <c r="V1153" s="27"/>
      <c r="W1153" s="22">
        <f t="shared" si="63"/>
        <v>22</v>
      </c>
      <c r="X1153" s="27">
        <v>22</v>
      </c>
      <c r="Y1153" s="26"/>
      <c r="Z1153" s="26"/>
      <c r="AA1153" s="40">
        <v>44622</v>
      </c>
      <c r="AB1153" s="34"/>
      <c r="AC1153" s="34" t="s">
        <v>3221</v>
      </c>
      <c r="AD1153" s="25" t="s">
        <v>6</v>
      </c>
    </row>
    <row r="1154" spans="1:30" ht="31.5" hidden="1" x14ac:dyDescent="0.25">
      <c r="A1154" t="s">
        <v>3171</v>
      </c>
      <c r="B1154" t="s">
        <v>1092</v>
      </c>
      <c r="C1154" s="17">
        <f>+SUBTOTAL(3,$F$8:F1154)</f>
        <v>45</v>
      </c>
      <c r="D1154" s="24" t="s">
        <v>174</v>
      </c>
      <c r="E1154" s="25" t="s">
        <v>179</v>
      </c>
      <c r="F1154" s="23" t="s">
        <v>1202</v>
      </c>
      <c r="G1154" s="23" t="s">
        <v>1203</v>
      </c>
      <c r="H1154" s="19" t="str">
        <f t="shared" si="59"/>
        <v>'GREEN KING URGUT'' MЧЖ Пойабзал маҳсулотларини ишлаб чиқариш</v>
      </c>
      <c r="I1154" s="23"/>
      <c r="J1154" s="25" t="s">
        <v>20</v>
      </c>
      <c r="K1154" s="25" t="s">
        <v>534</v>
      </c>
      <c r="L1154" s="18"/>
      <c r="M1154" s="18"/>
      <c r="N1154" s="20"/>
      <c r="O1154" s="20"/>
      <c r="P1154" s="20"/>
      <c r="Q1154" s="20"/>
      <c r="R1154" s="21">
        <f t="shared" si="62"/>
        <v>6594.45</v>
      </c>
      <c r="S1154" s="27">
        <v>1500</v>
      </c>
      <c r="T1154" s="27"/>
      <c r="U1154" s="27">
        <v>450</v>
      </c>
      <c r="V1154" s="27"/>
      <c r="W1154" s="22">
        <f t="shared" si="63"/>
        <v>18</v>
      </c>
      <c r="X1154" s="27">
        <v>18</v>
      </c>
      <c r="Y1154" s="26"/>
      <c r="Z1154" s="26"/>
      <c r="AA1154" s="40">
        <v>44691</v>
      </c>
      <c r="AB1154" s="34"/>
      <c r="AC1154" s="34" t="s">
        <v>2277</v>
      </c>
      <c r="AD1154" s="25" t="s">
        <v>1082</v>
      </c>
    </row>
    <row r="1155" spans="1:30" ht="31.5" hidden="1" x14ac:dyDescent="0.25">
      <c r="A1155" t="s">
        <v>3172</v>
      </c>
      <c r="B1155" t="s">
        <v>1092</v>
      </c>
      <c r="C1155" s="17">
        <f>+SUBTOTAL(3,$F$8:F1155)</f>
        <v>45</v>
      </c>
      <c r="D1155" s="24" t="s">
        <v>174</v>
      </c>
      <c r="E1155" s="25" t="s">
        <v>179</v>
      </c>
      <c r="F1155" s="23" t="s">
        <v>1204</v>
      </c>
      <c r="G1155" s="23" t="s">
        <v>1205</v>
      </c>
      <c r="H1155" s="19" t="str">
        <f t="shared" si="59"/>
        <v>'JO'RAPTEPA BARAKA SAXOVATI'' MЧЖ Майший хизмат кўрсатишни ташкил этиш</v>
      </c>
      <c r="I1155" s="23"/>
      <c r="J1155" s="25" t="s">
        <v>24</v>
      </c>
      <c r="K1155" s="25" t="s">
        <v>111</v>
      </c>
      <c r="L1155" s="18"/>
      <c r="M1155" s="18"/>
      <c r="N1155" s="20"/>
      <c r="O1155" s="20"/>
      <c r="P1155" s="20"/>
      <c r="Q1155" s="20"/>
      <c r="R1155" s="21">
        <f t="shared" si="62"/>
        <v>700</v>
      </c>
      <c r="S1155" s="27">
        <v>700</v>
      </c>
      <c r="T1155" s="27"/>
      <c r="U1155" s="27"/>
      <c r="V1155" s="27"/>
      <c r="W1155" s="22">
        <f t="shared" si="63"/>
        <v>2</v>
      </c>
      <c r="X1155" s="27">
        <v>2</v>
      </c>
      <c r="Y1155" s="26"/>
      <c r="Z1155" s="26"/>
      <c r="AA1155" s="40">
        <v>44691</v>
      </c>
      <c r="AB1155" s="34"/>
      <c r="AC1155" s="34" t="s">
        <v>2185</v>
      </c>
      <c r="AD1155" s="25" t="s">
        <v>21</v>
      </c>
    </row>
    <row r="1156" spans="1:30" ht="31.5" hidden="1" x14ac:dyDescent="0.25">
      <c r="A1156" t="s">
        <v>3173</v>
      </c>
      <c r="B1156" t="s">
        <v>1092</v>
      </c>
      <c r="C1156" s="17">
        <f>+SUBTOTAL(3,$F$8:F1156)</f>
        <v>45</v>
      </c>
      <c r="D1156" s="24" t="s">
        <v>174</v>
      </c>
      <c r="E1156" s="25" t="s">
        <v>179</v>
      </c>
      <c r="F1156" s="23" t="s">
        <v>1206</v>
      </c>
      <c r="G1156" s="23" t="s">
        <v>118</v>
      </c>
      <c r="H1156" s="19" t="str">
        <f t="shared" si="59"/>
        <v>'URGUT QURILISH LOYIHA'' XK Эшик ва ромлар ишлаб чиқариш</v>
      </c>
      <c r="I1156" s="23"/>
      <c r="J1156" s="25" t="s">
        <v>20</v>
      </c>
      <c r="K1156" s="25" t="s">
        <v>1386</v>
      </c>
      <c r="L1156" s="18"/>
      <c r="M1156" s="18"/>
      <c r="N1156" s="20"/>
      <c r="O1156" s="20"/>
      <c r="P1156" s="20"/>
      <c r="Q1156" s="20"/>
      <c r="R1156" s="21">
        <f t="shared" si="62"/>
        <v>2200</v>
      </c>
      <c r="S1156" s="27">
        <v>2200</v>
      </c>
      <c r="T1156" s="27"/>
      <c r="U1156" s="27"/>
      <c r="V1156" s="27"/>
      <c r="W1156" s="22">
        <f t="shared" si="63"/>
        <v>4</v>
      </c>
      <c r="X1156" s="27">
        <v>4</v>
      </c>
      <c r="Y1156" s="26"/>
      <c r="Z1156" s="26"/>
      <c r="AA1156" s="40">
        <v>44688</v>
      </c>
      <c r="AB1156" s="34"/>
      <c r="AC1156" s="34" t="s">
        <v>2272</v>
      </c>
      <c r="AD1156" s="25" t="s">
        <v>93</v>
      </c>
    </row>
    <row r="1157" spans="1:30" ht="31.5" hidden="1" x14ac:dyDescent="0.25">
      <c r="A1157" t="s">
        <v>3174</v>
      </c>
      <c r="B1157" t="s">
        <v>1092</v>
      </c>
      <c r="C1157" s="17">
        <f>+SUBTOTAL(3,$F$8:F1157)</f>
        <v>45</v>
      </c>
      <c r="D1157" s="24" t="s">
        <v>174</v>
      </c>
      <c r="E1157" s="25" t="s">
        <v>179</v>
      </c>
      <c r="F1157" s="23" t="s">
        <v>1284</v>
      </c>
      <c r="G1157" s="23" t="s">
        <v>453</v>
      </c>
      <c r="H1157" s="19" t="str">
        <f t="shared" si="59"/>
        <v>"'BENDESIDO'' МЧЖ Замонавий маиший техника воситалари ишлаб чиқариш</v>
      </c>
      <c r="I1157" s="23"/>
      <c r="J1157" s="25" t="s">
        <v>20</v>
      </c>
      <c r="K1157" s="25" t="s">
        <v>533</v>
      </c>
      <c r="L1157" s="18"/>
      <c r="M1157" s="18"/>
      <c r="N1157" s="20"/>
      <c r="O1157" s="20"/>
      <c r="P1157" s="20"/>
      <c r="Q1157" s="20"/>
      <c r="R1157" s="21">
        <f t="shared" si="62"/>
        <v>45415.6</v>
      </c>
      <c r="S1157" s="27">
        <v>8721</v>
      </c>
      <c r="T1157" s="27">
        <v>7260</v>
      </c>
      <c r="U1157" s="27"/>
      <c r="V1157" s="27">
        <v>2600</v>
      </c>
      <c r="W1157" s="22">
        <f t="shared" si="63"/>
        <v>18</v>
      </c>
      <c r="X1157" s="27">
        <v>18</v>
      </c>
      <c r="Y1157" s="26"/>
      <c r="Z1157" s="26"/>
      <c r="AA1157" s="40">
        <v>44719</v>
      </c>
      <c r="AB1157" s="34"/>
      <c r="AC1157" s="34" t="s">
        <v>2137</v>
      </c>
      <c r="AD1157" s="25" t="s">
        <v>91</v>
      </c>
    </row>
    <row r="1158" spans="1:30" ht="31.5" hidden="1" x14ac:dyDescent="0.25">
      <c r="A1158" t="s">
        <v>3175</v>
      </c>
      <c r="B1158" t="s">
        <v>1092</v>
      </c>
      <c r="C1158" s="17">
        <f>+SUBTOTAL(3,$F$8:F1158)</f>
        <v>45</v>
      </c>
      <c r="D1158" s="24" t="s">
        <v>174</v>
      </c>
      <c r="E1158" s="25" t="s">
        <v>179</v>
      </c>
      <c r="F1158" s="23" t="s">
        <v>1379</v>
      </c>
      <c r="G1158" s="23" t="s">
        <v>60</v>
      </c>
      <c r="H1158" s="19" t="str">
        <f t="shared" si="59"/>
        <v>"Ургу  ғишт заводи" МЧЖ Юк ташиш хизматини ташкил этиш</v>
      </c>
      <c r="I1158" s="23"/>
      <c r="J1158" s="25" t="s">
        <v>24</v>
      </c>
      <c r="K1158" s="25" t="s">
        <v>530</v>
      </c>
      <c r="L1158" s="18"/>
      <c r="M1158" s="18"/>
      <c r="N1158" s="20"/>
      <c r="O1158" s="20"/>
      <c r="P1158" s="20"/>
      <c r="Q1158" s="20"/>
      <c r="R1158" s="21">
        <f t="shared" si="62"/>
        <v>200</v>
      </c>
      <c r="S1158" s="27">
        <v>80</v>
      </c>
      <c r="T1158" s="27">
        <v>120</v>
      </c>
      <c r="U1158" s="27"/>
      <c r="V1158" s="27"/>
      <c r="W1158" s="22">
        <f t="shared" si="63"/>
        <v>2</v>
      </c>
      <c r="X1158" s="27">
        <v>2</v>
      </c>
      <c r="Y1158" s="26"/>
      <c r="Z1158" s="26"/>
      <c r="AA1158" s="40">
        <v>44741</v>
      </c>
      <c r="AB1158" s="34"/>
      <c r="AC1158" s="34" t="s">
        <v>2161</v>
      </c>
      <c r="AD1158" s="25" t="s">
        <v>554</v>
      </c>
    </row>
    <row r="1159" spans="1:30" ht="31.5" hidden="1" x14ac:dyDescent="0.25">
      <c r="A1159" t="s">
        <v>3176</v>
      </c>
      <c r="B1159" t="s">
        <v>1092</v>
      </c>
      <c r="C1159" s="17">
        <f>+SUBTOTAL(3,$F$8:F1159)</f>
        <v>45</v>
      </c>
      <c r="D1159" s="24" t="s">
        <v>174</v>
      </c>
      <c r="E1159" s="25" t="s">
        <v>179</v>
      </c>
      <c r="F1159" s="23" t="s">
        <v>1382</v>
      </c>
      <c r="G1159" s="23" t="s">
        <v>1383</v>
      </c>
      <c r="H1159" s="19" t="str">
        <f t="shared" si="59"/>
        <v>"Шодиев Эрназар Савдо" МЧЖ Маиший хизматни таашкил этиш</v>
      </c>
      <c r="I1159" s="23"/>
      <c r="J1159" s="25" t="s">
        <v>24</v>
      </c>
      <c r="K1159" s="25" t="s">
        <v>111</v>
      </c>
      <c r="L1159" s="18"/>
      <c r="M1159" s="18"/>
      <c r="N1159" s="20"/>
      <c r="O1159" s="20"/>
      <c r="P1159" s="20"/>
      <c r="Q1159" s="20"/>
      <c r="R1159" s="21">
        <f t="shared" si="62"/>
        <v>190</v>
      </c>
      <c r="S1159" s="27">
        <v>100</v>
      </c>
      <c r="T1159" s="54">
        <v>90</v>
      </c>
      <c r="U1159" s="27"/>
      <c r="V1159" s="27"/>
      <c r="W1159" s="22">
        <f t="shared" si="63"/>
        <v>4</v>
      </c>
      <c r="X1159" s="27">
        <v>4</v>
      </c>
      <c r="Y1159" s="26"/>
      <c r="Z1159" s="26"/>
      <c r="AA1159" s="40">
        <v>44741</v>
      </c>
      <c r="AB1159" s="34"/>
      <c r="AC1159" s="34" t="s">
        <v>2158</v>
      </c>
      <c r="AD1159" s="25" t="s">
        <v>7</v>
      </c>
    </row>
    <row r="1160" spans="1:30" ht="31.5" hidden="1" x14ac:dyDescent="0.25">
      <c r="A1160" t="s">
        <v>3177</v>
      </c>
      <c r="B1160" t="s">
        <v>1092</v>
      </c>
      <c r="C1160" s="17">
        <f>+SUBTOTAL(3,$F$8:F1160)</f>
        <v>45</v>
      </c>
      <c r="D1160" s="24" t="s">
        <v>174</v>
      </c>
      <c r="E1160" s="25" t="s">
        <v>179</v>
      </c>
      <c r="F1160" s="23" t="s">
        <v>1384</v>
      </c>
      <c r="G1160" s="23" t="s">
        <v>71</v>
      </c>
      <c r="H1160" s="19" t="str">
        <f t="shared" ref="H1160:H1200" si="64">+CONCATENATE(F1160," ",G1160)</f>
        <v>Сам Ургут Тегана МЧЖ Транспорт хизматини ташкил этиш</v>
      </c>
      <c r="I1160" s="23"/>
      <c r="J1160" s="25" t="s">
        <v>24</v>
      </c>
      <c r="K1160" s="25" t="s">
        <v>530</v>
      </c>
      <c r="L1160" s="18"/>
      <c r="M1160" s="18"/>
      <c r="N1160" s="20"/>
      <c r="O1160" s="20"/>
      <c r="P1160" s="20"/>
      <c r="Q1160" s="20"/>
      <c r="R1160" s="21">
        <f t="shared" si="62"/>
        <v>1100</v>
      </c>
      <c r="S1160" s="27">
        <v>500</v>
      </c>
      <c r="T1160" s="27">
        <v>600</v>
      </c>
      <c r="U1160" s="27"/>
      <c r="V1160" s="27"/>
      <c r="W1160" s="22">
        <f t="shared" si="63"/>
        <v>8</v>
      </c>
      <c r="X1160" s="27">
        <v>8</v>
      </c>
      <c r="Y1160" s="26"/>
      <c r="Z1160" s="26"/>
      <c r="AA1160" s="40">
        <v>44741</v>
      </c>
      <c r="AB1160" s="34"/>
      <c r="AC1160" s="34" t="s">
        <v>2139</v>
      </c>
      <c r="AD1160" s="25" t="s">
        <v>554</v>
      </c>
    </row>
    <row r="1161" spans="1:30" ht="31.5" hidden="1" x14ac:dyDescent="0.25">
      <c r="A1161" t="s">
        <v>3178</v>
      </c>
      <c r="B1161" t="s">
        <v>1092</v>
      </c>
      <c r="C1161" s="17">
        <f>+SUBTOTAL(3,$F$8:F1161)</f>
        <v>45</v>
      </c>
      <c r="D1161" s="24" t="s">
        <v>174</v>
      </c>
      <c r="E1161" s="25" t="s">
        <v>179</v>
      </c>
      <c r="F1161" s="23" t="s">
        <v>1653</v>
      </c>
      <c r="G1161" s="23" t="s">
        <v>42</v>
      </c>
      <c r="H1161" s="19" t="str">
        <f t="shared" si="64"/>
        <v>"Муллақишлоқ Наслли Чорва" ФХ Чорвачиликни ривожлантириш</v>
      </c>
      <c r="I1161" s="23"/>
      <c r="J1161" s="25" t="s">
        <v>23</v>
      </c>
      <c r="K1161" s="25" t="s">
        <v>42</v>
      </c>
      <c r="L1161" s="18"/>
      <c r="M1161" s="18"/>
      <c r="N1161" s="20"/>
      <c r="O1161" s="20"/>
      <c r="P1161" s="20"/>
      <c r="Q1161" s="20"/>
      <c r="R1161" s="21">
        <f t="shared" ref="R1161:R1192" si="65">+S1161+T1161+U1161*11.321+V1161*11.321</f>
        <v>3500</v>
      </c>
      <c r="S1161" s="27">
        <v>1500</v>
      </c>
      <c r="T1161" s="27">
        <v>2000</v>
      </c>
      <c r="U1161" s="27"/>
      <c r="V1161" s="27"/>
      <c r="W1161" s="22">
        <f t="shared" ref="W1161:W1192" si="66">+X1161+Y1161+Z1161</f>
        <v>5</v>
      </c>
      <c r="X1161" s="27">
        <v>5</v>
      </c>
      <c r="Y1161" s="26"/>
      <c r="Z1161" s="26"/>
      <c r="AA1161" s="40">
        <v>44845</v>
      </c>
      <c r="AB1161" s="34"/>
      <c r="AC1161" s="34" t="s">
        <v>2289</v>
      </c>
      <c r="AD1161" s="25" t="s">
        <v>1418</v>
      </c>
    </row>
    <row r="1162" spans="1:30" ht="31.5" hidden="1" x14ac:dyDescent="0.25">
      <c r="A1162" t="s">
        <v>3179</v>
      </c>
      <c r="B1162" t="s">
        <v>1092</v>
      </c>
      <c r="C1162" s="17">
        <f>+SUBTOTAL(3,$F$8:F1162)</f>
        <v>45</v>
      </c>
      <c r="D1162" s="24" t="s">
        <v>174</v>
      </c>
      <c r="E1162" s="25" t="s">
        <v>179</v>
      </c>
      <c r="F1162" s="23" t="s">
        <v>1654</v>
      </c>
      <c r="G1162" s="23" t="s">
        <v>42</v>
      </c>
      <c r="H1162" s="19" t="str">
        <f t="shared" si="64"/>
        <v>"УРГ Жавлон тектел сервис" МЧЖ Чорвачиликни ривожлантириш</v>
      </c>
      <c r="I1162" s="23"/>
      <c r="J1162" s="25" t="s">
        <v>23</v>
      </c>
      <c r="K1162" s="25" t="s">
        <v>42</v>
      </c>
      <c r="L1162" s="18"/>
      <c r="M1162" s="18"/>
      <c r="N1162" s="20"/>
      <c r="O1162" s="20"/>
      <c r="P1162" s="20"/>
      <c r="Q1162" s="20"/>
      <c r="R1162" s="21">
        <f t="shared" si="65"/>
        <v>2176</v>
      </c>
      <c r="S1162" s="27">
        <v>2176</v>
      </c>
      <c r="T1162" s="27"/>
      <c r="U1162" s="27"/>
      <c r="V1162" s="27"/>
      <c r="W1162" s="22">
        <f t="shared" si="66"/>
        <v>4</v>
      </c>
      <c r="X1162" s="27">
        <v>4</v>
      </c>
      <c r="Y1162" s="26"/>
      <c r="Z1162" s="26"/>
      <c r="AA1162" s="40">
        <v>44845</v>
      </c>
      <c r="AB1162" s="34"/>
      <c r="AC1162" s="34" t="s">
        <v>2291</v>
      </c>
      <c r="AD1162" s="25" t="s">
        <v>7</v>
      </c>
    </row>
    <row r="1163" spans="1:30" ht="31.5" hidden="1" x14ac:dyDescent="0.25">
      <c r="A1163" t="s">
        <v>3180</v>
      </c>
      <c r="B1163" t="s">
        <v>1092</v>
      </c>
      <c r="C1163" s="17">
        <f>+SUBTOTAL(3,$F$8:F1163)</f>
        <v>45</v>
      </c>
      <c r="D1163" s="24" t="s">
        <v>174</v>
      </c>
      <c r="E1163" s="25" t="s">
        <v>179</v>
      </c>
      <c r="F1163" s="23" t="s">
        <v>1655</v>
      </c>
      <c r="G1163" s="23" t="s">
        <v>491</v>
      </c>
      <c r="H1163" s="19" t="str">
        <f t="shared" si="64"/>
        <v>МЧЖ "Ахмад Исроил Тех" ҚК Пайпоқ маҳсулотлари ишлаб чиқариш</v>
      </c>
      <c r="I1163" s="23"/>
      <c r="J1163" s="25" t="s">
        <v>20</v>
      </c>
      <c r="K1163" s="25" t="s">
        <v>40</v>
      </c>
      <c r="L1163" s="18"/>
      <c r="M1163" s="18"/>
      <c r="N1163" s="20"/>
      <c r="O1163" s="20"/>
      <c r="P1163" s="20"/>
      <c r="Q1163" s="20"/>
      <c r="R1163" s="21">
        <f t="shared" si="65"/>
        <v>9823</v>
      </c>
      <c r="S1163" s="27">
        <v>9823</v>
      </c>
      <c r="T1163" s="27"/>
      <c r="U1163" s="27"/>
      <c r="V1163" s="27"/>
      <c r="W1163" s="22">
        <f t="shared" si="66"/>
        <v>150</v>
      </c>
      <c r="X1163" s="27">
        <v>150</v>
      </c>
      <c r="Y1163" s="26"/>
      <c r="Z1163" s="26"/>
      <c r="AA1163" s="40">
        <v>44844</v>
      </c>
      <c r="AB1163" s="34"/>
      <c r="AC1163" s="34" t="s">
        <v>2131</v>
      </c>
      <c r="AD1163" s="25" t="s">
        <v>35</v>
      </c>
    </row>
    <row r="1164" spans="1:30" ht="31.5" hidden="1" x14ac:dyDescent="0.25">
      <c r="A1164" t="s">
        <v>3181</v>
      </c>
      <c r="B1164" t="s">
        <v>1092</v>
      </c>
      <c r="C1164" s="17">
        <f>+SUBTOTAL(3,$F$8:F1164)</f>
        <v>45</v>
      </c>
      <c r="D1164" s="24" t="s">
        <v>174</v>
      </c>
      <c r="E1164" s="25" t="s">
        <v>179</v>
      </c>
      <c r="F1164" s="23" t="s">
        <v>1656</v>
      </c>
      <c r="G1164" s="23" t="s">
        <v>1657</v>
      </c>
      <c r="H1164" s="19" t="str">
        <f t="shared" si="64"/>
        <v>"Али Абдуллоҳ Текстил" МЧЖ Текстил маҳсулотлари (сочиқ ва одеял) ишлаб чиқариш</v>
      </c>
      <c r="I1164" s="23"/>
      <c r="J1164" s="25" t="s">
        <v>20</v>
      </c>
      <c r="K1164" s="25" t="s">
        <v>40</v>
      </c>
      <c r="L1164" s="18"/>
      <c r="M1164" s="18"/>
      <c r="N1164" s="20"/>
      <c r="O1164" s="20"/>
      <c r="P1164" s="20"/>
      <c r="Q1164" s="20"/>
      <c r="R1164" s="21">
        <f t="shared" si="65"/>
        <v>3400</v>
      </c>
      <c r="S1164" s="27">
        <v>3400</v>
      </c>
      <c r="T1164" s="27"/>
      <c r="U1164" s="27"/>
      <c r="V1164" s="27"/>
      <c r="W1164" s="22">
        <f t="shared" si="66"/>
        <v>30</v>
      </c>
      <c r="X1164" s="27">
        <v>30</v>
      </c>
      <c r="Y1164" s="26"/>
      <c r="Z1164" s="26"/>
      <c r="AA1164" s="40">
        <v>44844</v>
      </c>
      <c r="AB1164" s="34"/>
      <c r="AC1164" s="34" t="s">
        <v>2290</v>
      </c>
      <c r="AD1164" s="25" t="s">
        <v>91</v>
      </c>
    </row>
    <row r="1165" spans="1:30" ht="31.5" hidden="1" x14ac:dyDescent="0.25">
      <c r="A1165" t="s">
        <v>3182</v>
      </c>
      <c r="B1165" t="s">
        <v>1092</v>
      </c>
      <c r="C1165" s="17">
        <f>+SUBTOTAL(3,$F$8:F1165)</f>
        <v>45</v>
      </c>
      <c r="D1165" s="24" t="s">
        <v>174</v>
      </c>
      <c r="E1165" s="25" t="s">
        <v>179</v>
      </c>
      <c r="F1165" s="23" t="s">
        <v>1658</v>
      </c>
      <c r="G1165" s="23" t="s">
        <v>105</v>
      </c>
      <c r="H1165" s="19" t="str">
        <f t="shared" si="64"/>
        <v>"Атуш Миҳнат текстил" МЧЖ ХК Тикувчилик маҳсулотлари ишлаб чиқариш</v>
      </c>
      <c r="I1165" s="23"/>
      <c r="J1165" s="25" t="s">
        <v>20</v>
      </c>
      <c r="K1165" s="25" t="s">
        <v>40</v>
      </c>
      <c r="L1165" s="18"/>
      <c r="M1165" s="18"/>
      <c r="N1165" s="20"/>
      <c r="O1165" s="20"/>
      <c r="P1165" s="20"/>
      <c r="Q1165" s="20"/>
      <c r="R1165" s="21">
        <f t="shared" si="65"/>
        <v>6415.2</v>
      </c>
      <c r="S1165" s="27">
        <v>6415.2</v>
      </c>
      <c r="T1165" s="27"/>
      <c r="U1165" s="27"/>
      <c r="V1165" s="27"/>
      <c r="W1165" s="22">
        <f t="shared" si="66"/>
        <v>45</v>
      </c>
      <c r="X1165" s="27">
        <v>45</v>
      </c>
      <c r="Y1165" s="26"/>
      <c r="Z1165" s="26"/>
      <c r="AA1165" s="40">
        <v>44844</v>
      </c>
      <c r="AB1165" s="34"/>
      <c r="AC1165" s="34" t="s">
        <v>2270</v>
      </c>
      <c r="AD1165" s="25" t="s">
        <v>91</v>
      </c>
    </row>
    <row r="1166" spans="1:30" ht="31.5" hidden="1" x14ac:dyDescent="0.25">
      <c r="A1166" t="s">
        <v>3183</v>
      </c>
      <c r="B1166" t="s">
        <v>1092</v>
      </c>
      <c r="C1166" s="17">
        <f>+SUBTOTAL(3,$F$8:F1166)</f>
        <v>45</v>
      </c>
      <c r="D1166" s="24" t="s">
        <v>174</v>
      </c>
      <c r="E1166" s="25" t="s">
        <v>179</v>
      </c>
      <c r="F1166" s="23" t="s">
        <v>1659</v>
      </c>
      <c r="G1166" s="23" t="s">
        <v>1660</v>
      </c>
      <c r="H1166" s="19" t="str">
        <f t="shared" si="64"/>
        <v>"Пойабзал Сервис Ургут" МЧЖ Пойабзал маҳсулотлари ишлаб чиқариш</v>
      </c>
      <c r="I1166" s="23"/>
      <c r="J1166" s="25" t="s">
        <v>20</v>
      </c>
      <c r="K1166" s="25" t="s">
        <v>534</v>
      </c>
      <c r="L1166" s="18"/>
      <c r="M1166" s="18"/>
      <c r="N1166" s="20"/>
      <c r="O1166" s="20"/>
      <c r="P1166" s="20"/>
      <c r="Q1166" s="20"/>
      <c r="R1166" s="21">
        <f t="shared" si="65"/>
        <v>8140</v>
      </c>
      <c r="S1166" s="27">
        <v>8140</v>
      </c>
      <c r="T1166" s="27"/>
      <c r="U1166" s="27"/>
      <c r="V1166" s="27"/>
      <c r="W1166" s="22">
        <f t="shared" si="66"/>
        <v>52</v>
      </c>
      <c r="X1166" s="27">
        <v>52</v>
      </c>
      <c r="Y1166" s="26"/>
      <c r="Z1166" s="26"/>
      <c r="AA1166" s="40">
        <v>44844</v>
      </c>
      <c r="AB1166" s="34"/>
      <c r="AC1166" s="34" t="s">
        <v>3219</v>
      </c>
      <c r="AD1166" s="25" t="s">
        <v>91</v>
      </c>
    </row>
    <row r="1167" spans="1:30" ht="31.5" hidden="1" x14ac:dyDescent="0.25">
      <c r="A1167" t="s">
        <v>3184</v>
      </c>
      <c r="B1167" t="s">
        <v>1092</v>
      </c>
      <c r="C1167" s="17">
        <f>+SUBTOTAL(3,$F$8:F1167)</f>
        <v>45</v>
      </c>
      <c r="D1167" s="24" t="s">
        <v>174</v>
      </c>
      <c r="E1167" s="25" t="s">
        <v>179</v>
      </c>
      <c r="F1167" s="23" t="s">
        <v>1661</v>
      </c>
      <c r="G1167" s="23" t="s">
        <v>1662</v>
      </c>
      <c r="H1167" s="19" t="str">
        <f t="shared" si="64"/>
        <v xml:space="preserve">"Сам текс юка" МЧЖ Пайпоқ маҳсулотлари ишлаб чиқариш </v>
      </c>
      <c r="I1167" s="23"/>
      <c r="J1167" s="25" t="s">
        <v>20</v>
      </c>
      <c r="K1167" s="25" t="s">
        <v>40</v>
      </c>
      <c r="L1167" s="18"/>
      <c r="M1167" s="18"/>
      <c r="N1167" s="20"/>
      <c r="O1167" s="20"/>
      <c r="P1167" s="20"/>
      <c r="Q1167" s="20"/>
      <c r="R1167" s="21">
        <f t="shared" si="65"/>
        <v>5137</v>
      </c>
      <c r="S1167" s="27">
        <v>5137</v>
      </c>
      <c r="T1167" s="27"/>
      <c r="U1167" s="27"/>
      <c r="V1167" s="27"/>
      <c r="W1167" s="22">
        <f t="shared" si="66"/>
        <v>50</v>
      </c>
      <c r="X1167" s="27">
        <v>50</v>
      </c>
      <c r="Y1167" s="26"/>
      <c r="Z1167" s="26"/>
      <c r="AA1167" s="40">
        <v>44844</v>
      </c>
      <c r="AB1167" s="34"/>
      <c r="AC1167" s="34" t="s">
        <v>2294</v>
      </c>
      <c r="AD1167" s="25" t="s">
        <v>7</v>
      </c>
    </row>
    <row r="1168" spans="1:30" ht="31.5" hidden="1" x14ac:dyDescent="0.25">
      <c r="A1168" t="s">
        <v>3185</v>
      </c>
      <c r="B1168" t="s">
        <v>1092</v>
      </c>
      <c r="C1168" s="17">
        <f>+SUBTOTAL(3,$F$8:F1168)</f>
        <v>45</v>
      </c>
      <c r="D1168" s="24" t="s">
        <v>174</v>
      </c>
      <c r="E1168" s="25" t="s">
        <v>179</v>
      </c>
      <c r="F1168" s="23" t="s">
        <v>1663</v>
      </c>
      <c r="G1168" s="23" t="s">
        <v>83</v>
      </c>
      <c r="H1168" s="19" t="str">
        <f t="shared" si="64"/>
        <v>"Йўлдош ота Бизнес Про" МЧЖ Паррандачиликни ривожлантириш</v>
      </c>
      <c r="I1168" s="23"/>
      <c r="J1168" s="25" t="s">
        <v>23</v>
      </c>
      <c r="K1168" s="25" t="s">
        <v>83</v>
      </c>
      <c r="L1168" s="18"/>
      <c r="M1168" s="18"/>
      <c r="N1168" s="20"/>
      <c r="O1168" s="20"/>
      <c r="P1168" s="20"/>
      <c r="Q1168" s="20"/>
      <c r="R1168" s="21">
        <f t="shared" si="65"/>
        <v>1300</v>
      </c>
      <c r="S1168" s="27">
        <v>1300</v>
      </c>
      <c r="T1168" s="27"/>
      <c r="U1168" s="27"/>
      <c r="V1168" s="27"/>
      <c r="W1168" s="22">
        <f t="shared" si="66"/>
        <v>4</v>
      </c>
      <c r="X1168" s="27">
        <v>4</v>
      </c>
      <c r="Y1168" s="26"/>
      <c r="Z1168" s="26"/>
      <c r="AA1168" s="40">
        <v>44845</v>
      </c>
      <c r="AB1168" s="34"/>
      <c r="AC1168" s="34" t="s">
        <v>2288</v>
      </c>
      <c r="AD1168" s="25" t="s">
        <v>7</v>
      </c>
    </row>
    <row r="1169" spans="1:31" ht="31.5" hidden="1" x14ac:dyDescent="0.25">
      <c r="A1169" t="s">
        <v>3186</v>
      </c>
      <c r="B1169" t="s">
        <v>1092</v>
      </c>
      <c r="C1169" s="17">
        <f>+SUBTOTAL(3,$F$8:F1169)</f>
        <v>45</v>
      </c>
      <c r="D1169" s="24" t="s">
        <v>174</v>
      </c>
      <c r="E1169" s="25" t="s">
        <v>179</v>
      </c>
      <c r="F1169" s="23" t="s">
        <v>1664</v>
      </c>
      <c r="G1169" s="23" t="s">
        <v>1665</v>
      </c>
      <c r="H1169" s="19" t="str">
        <f t="shared" si="64"/>
        <v>"Сам элетро сервич" МЧЖ Инкубатор ишлаб чиқари</v>
      </c>
      <c r="I1169" s="23"/>
      <c r="J1169" s="25" t="s">
        <v>20</v>
      </c>
      <c r="K1169" s="25" t="s">
        <v>1666</v>
      </c>
      <c r="L1169" s="18"/>
      <c r="M1169" s="18"/>
      <c r="N1169" s="20"/>
      <c r="O1169" s="20"/>
      <c r="P1169" s="20"/>
      <c r="Q1169" s="20"/>
      <c r="R1169" s="21">
        <f t="shared" si="65"/>
        <v>2264</v>
      </c>
      <c r="S1169" s="27">
        <v>2264</v>
      </c>
      <c r="T1169" s="27"/>
      <c r="U1169" s="27"/>
      <c r="V1169" s="27"/>
      <c r="W1169" s="22">
        <f t="shared" si="66"/>
        <v>15</v>
      </c>
      <c r="X1169" s="27">
        <v>15</v>
      </c>
      <c r="Y1169" s="26"/>
      <c r="Z1169" s="26"/>
      <c r="AA1169" s="40">
        <v>44859</v>
      </c>
      <c r="AB1169" s="34"/>
      <c r="AC1169" s="34" t="s">
        <v>3346</v>
      </c>
      <c r="AD1169" s="25" t="s">
        <v>9</v>
      </c>
    </row>
    <row r="1170" spans="1:31" ht="47.25" hidden="1" x14ac:dyDescent="0.25">
      <c r="A1170" t="s">
        <v>3187</v>
      </c>
      <c r="B1170" t="s">
        <v>1092</v>
      </c>
      <c r="C1170" s="17">
        <f>+SUBTOTAL(3,$F$8:F1170)</f>
        <v>45</v>
      </c>
      <c r="D1170" s="24" t="s">
        <v>174</v>
      </c>
      <c r="E1170" s="25" t="s">
        <v>179</v>
      </c>
      <c r="F1170" s="23" t="s">
        <v>1667</v>
      </c>
      <c r="G1170" s="23" t="s">
        <v>1668</v>
      </c>
      <c r="H1170" s="19" t="str">
        <f t="shared" si="64"/>
        <v>"Электроникс-Идеал" МЧЖ Маиший чангютгич ва яримавтомат кир ювиш машиналари ишлаб чиқариш</v>
      </c>
      <c r="I1170" s="23"/>
      <c r="J1170" s="25" t="s">
        <v>20</v>
      </c>
      <c r="K1170" s="25" t="s">
        <v>1666</v>
      </c>
      <c r="L1170" s="18"/>
      <c r="M1170" s="18"/>
      <c r="N1170" s="20"/>
      <c r="O1170" s="20"/>
      <c r="P1170" s="20"/>
      <c r="Q1170" s="20"/>
      <c r="R1170" s="21">
        <f t="shared" si="65"/>
        <v>33849.5</v>
      </c>
      <c r="S1170" s="27">
        <v>33849.5</v>
      </c>
      <c r="T1170" s="27"/>
      <c r="U1170" s="27"/>
      <c r="V1170" s="27"/>
      <c r="W1170" s="22">
        <f t="shared" si="66"/>
        <v>50</v>
      </c>
      <c r="X1170" s="27">
        <v>50</v>
      </c>
      <c r="Y1170" s="26"/>
      <c r="Z1170" s="26"/>
      <c r="AA1170" s="40">
        <v>44859</v>
      </c>
      <c r="AB1170" s="34"/>
      <c r="AC1170" s="34" t="s">
        <v>3347</v>
      </c>
      <c r="AD1170" s="25" t="s">
        <v>9</v>
      </c>
    </row>
    <row r="1171" spans="1:31" ht="31.5" hidden="1" x14ac:dyDescent="0.25">
      <c r="A1171" t="s">
        <v>3479</v>
      </c>
      <c r="B1171" t="s">
        <v>2128</v>
      </c>
      <c r="C1171" s="17">
        <f>+SUBTOTAL(3,$F$8:F1171)</f>
        <v>45</v>
      </c>
      <c r="D1171" s="24" t="s">
        <v>174</v>
      </c>
      <c r="E1171" s="25" t="s">
        <v>179</v>
      </c>
      <c r="F1171" s="23" t="s">
        <v>1539</v>
      </c>
      <c r="G1171" s="23" t="s">
        <v>232</v>
      </c>
      <c r="H1171" s="19" t="str">
        <f t="shared" si="64"/>
        <v>"EVRO CASINGS" МЧЖ ҚК Қишлоқ хўжалиги маҳсулотларини қайта ишлаш</v>
      </c>
      <c r="I1171" s="23"/>
      <c r="J1171" s="25" t="s">
        <v>20</v>
      </c>
      <c r="K1171" s="25" t="s">
        <v>526</v>
      </c>
      <c r="L1171" s="18"/>
      <c r="M1171" s="18"/>
      <c r="N1171" s="20"/>
      <c r="O1171" s="20"/>
      <c r="P1171" s="20"/>
      <c r="Q1171" s="20"/>
      <c r="R1171" s="21">
        <f t="shared" si="65"/>
        <v>31206</v>
      </c>
      <c r="S1171" s="27">
        <v>19885</v>
      </c>
      <c r="T1171" s="27">
        <v>0</v>
      </c>
      <c r="U1171" s="27">
        <v>1000</v>
      </c>
      <c r="V1171" s="27">
        <v>0</v>
      </c>
      <c r="W1171" s="22">
        <f t="shared" si="66"/>
        <v>25</v>
      </c>
      <c r="X1171" s="27">
        <v>20</v>
      </c>
      <c r="Y1171" s="26">
        <v>0</v>
      </c>
      <c r="Z1171" s="26">
        <v>5</v>
      </c>
      <c r="AA1171" s="40">
        <v>44907</v>
      </c>
      <c r="AB1171" s="34"/>
      <c r="AC1171" s="34" t="s">
        <v>2241</v>
      </c>
      <c r="AD1171" s="25" t="s">
        <v>6</v>
      </c>
      <c r="AE1171" t="s">
        <v>3416</v>
      </c>
    </row>
    <row r="1172" spans="1:31" ht="31.5" hidden="1" x14ac:dyDescent="0.25">
      <c r="A1172" t="s">
        <v>3480</v>
      </c>
      <c r="B1172" t="s">
        <v>2128</v>
      </c>
      <c r="C1172" s="17">
        <f>+SUBTOTAL(3,$F$8:F1172)</f>
        <v>45</v>
      </c>
      <c r="D1172" s="24" t="s">
        <v>174</v>
      </c>
      <c r="E1172" s="25" t="s">
        <v>179</v>
      </c>
      <c r="F1172" s="23" t="s">
        <v>1046</v>
      </c>
      <c r="G1172" s="23" t="s">
        <v>475</v>
      </c>
      <c r="H1172" s="19" t="str">
        <f t="shared" si="64"/>
        <v>"DIAMOND PETROL"МЧЖ ҚК Пайпок ишлаб чикаришни йулга куйиш</v>
      </c>
      <c r="I1172" s="23"/>
      <c r="J1172" s="25" t="s">
        <v>20</v>
      </c>
      <c r="K1172" s="25" t="s">
        <v>40</v>
      </c>
      <c r="L1172" s="18"/>
      <c r="M1172" s="18"/>
      <c r="N1172" s="20"/>
      <c r="O1172" s="20"/>
      <c r="P1172" s="20"/>
      <c r="Q1172" s="20"/>
      <c r="R1172" s="21">
        <f t="shared" si="65"/>
        <v>35371</v>
      </c>
      <c r="S1172" s="27">
        <v>24050</v>
      </c>
      <c r="T1172" s="27">
        <v>0</v>
      </c>
      <c r="U1172" s="27">
        <v>1000</v>
      </c>
      <c r="V1172" s="27">
        <v>0</v>
      </c>
      <c r="W1172" s="22">
        <f t="shared" si="66"/>
        <v>30</v>
      </c>
      <c r="X1172" s="54">
        <v>30</v>
      </c>
      <c r="Y1172" s="26">
        <v>0</v>
      </c>
      <c r="Z1172" s="26">
        <v>0</v>
      </c>
      <c r="AA1172" s="40">
        <v>44908</v>
      </c>
      <c r="AB1172" s="34">
        <v>44908</v>
      </c>
      <c r="AC1172" s="34" t="s">
        <v>2242</v>
      </c>
      <c r="AD1172" s="25" t="s">
        <v>554</v>
      </c>
      <c r="AE1172" t="s">
        <v>3416</v>
      </c>
    </row>
    <row r="1173" spans="1:31" ht="47.25" hidden="1" x14ac:dyDescent="0.25">
      <c r="A1173" t="s">
        <v>3481</v>
      </c>
      <c r="B1173" t="s">
        <v>2128</v>
      </c>
      <c r="C1173" s="17">
        <f>+SUBTOTAL(3,$F$8:F1173)</f>
        <v>45</v>
      </c>
      <c r="D1173" s="24" t="s">
        <v>174</v>
      </c>
      <c r="E1173" s="25" t="s">
        <v>179</v>
      </c>
      <c r="F1173" s="23" t="s">
        <v>1076</v>
      </c>
      <c r="G1173" s="23" t="s">
        <v>499</v>
      </c>
      <c r="H1173" s="19" t="str">
        <f t="shared" si="64"/>
        <v>"NORMAXMAT" МЧЖ Иккиламчи ПВХ, полиэтилен гранулалар, полиэтилен покетлар ва ПВХ мебел безаклари.</v>
      </c>
      <c r="I1173" s="23"/>
      <c r="J1173" s="25" t="s">
        <v>20</v>
      </c>
      <c r="K1173" s="25" t="s">
        <v>552</v>
      </c>
      <c r="L1173" s="18"/>
      <c r="M1173" s="18"/>
      <c r="N1173" s="20"/>
      <c r="O1173" s="20"/>
      <c r="P1173" s="20"/>
      <c r="Q1173" s="20"/>
      <c r="R1173" s="21">
        <f t="shared" si="65"/>
        <v>5348</v>
      </c>
      <c r="S1173" s="27">
        <v>5348</v>
      </c>
      <c r="T1173" s="27">
        <v>0</v>
      </c>
      <c r="U1173" s="27">
        <v>0</v>
      </c>
      <c r="V1173" s="27">
        <v>0</v>
      </c>
      <c r="W1173" s="22">
        <f t="shared" si="66"/>
        <v>30</v>
      </c>
      <c r="X1173" s="27">
        <v>30</v>
      </c>
      <c r="Y1173" s="26">
        <v>0</v>
      </c>
      <c r="Z1173" s="26">
        <v>0</v>
      </c>
      <c r="AA1173" s="40">
        <v>44905</v>
      </c>
      <c r="AB1173" s="34">
        <v>44904</v>
      </c>
      <c r="AC1173" s="34" t="s">
        <v>2243</v>
      </c>
      <c r="AD1173" s="25" t="s">
        <v>8</v>
      </c>
      <c r="AE1173" t="s">
        <v>3416</v>
      </c>
    </row>
    <row r="1174" spans="1:31" ht="31.5" hidden="1" x14ac:dyDescent="0.25">
      <c r="A1174" t="s">
        <v>3482</v>
      </c>
      <c r="B1174" t="s">
        <v>2128</v>
      </c>
      <c r="C1174" s="17">
        <f>+SUBTOTAL(3,$F$8:F1174)</f>
        <v>45</v>
      </c>
      <c r="D1174" s="24" t="s">
        <v>174</v>
      </c>
      <c r="E1174" s="25" t="s">
        <v>179</v>
      </c>
      <c r="F1174" s="23" t="s">
        <v>1066</v>
      </c>
      <c r="G1174" s="23" t="s">
        <v>25</v>
      </c>
      <c r="H1174" s="19" t="str">
        <f t="shared" si="64"/>
        <v>"URGUT DIONER"XK Трикотаж махсулотлари ишлаб чиқариш</v>
      </c>
      <c r="I1174" s="23"/>
      <c r="J1174" s="25" t="s">
        <v>20</v>
      </c>
      <c r="K1174" s="25" t="s">
        <v>40</v>
      </c>
      <c r="L1174" s="18"/>
      <c r="M1174" s="18"/>
      <c r="N1174" s="20"/>
      <c r="O1174" s="20"/>
      <c r="P1174" s="20"/>
      <c r="Q1174" s="20"/>
      <c r="R1174" s="21">
        <f t="shared" si="65"/>
        <v>39860</v>
      </c>
      <c r="S1174" s="27">
        <v>39860</v>
      </c>
      <c r="T1174" s="27">
        <v>0</v>
      </c>
      <c r="U1174" s="27">
        <v>0</v>
      </c>
      <c r="V1174" s="27">
        <v>0</v>
      </c>
      <c r="W1174" s="22">
        <f t="shared" si="66"/>
        <v>60</v>
      </c>
      <c r="X1174" s="27">
        <v>60</v>
      </c>
      <c r="Y1174" s="26">
        <v>0</v>
      </c>
      <c r="Z1174" s="26">
        <v>0</v>
      </c>
      <c r="AA1174" s="40">
        <v>44908</v>
      </c>
      <c r="AB1174" s="34">
        <v>44908</v>
      </c>
      <c r="AC1174" s="34" t="s">
        <v>2244</v>
      </c>
      <c r="AD1174" s="25" t="s">
        <v>8</v>
      </c>
      <c r="AE1174" t="s">
        <v>3416</v>
      </c>
    </row>
    <row r="1175" spans="1:31" ht="31.5" hidden="1" x14ac:dyDescent="0.25">
      <c r="A1175" t="s">
        <v>3483</v>
      </c>
      <c r="B1175" t="s">
        <v>2128</v>
      </c>
      <c r="C1175" s="17">
        <f>+SUBTOTAL(3,$F$8:F1175)</f>
        <v>45</v>
      </c>
      <c r="D1175" s="24" t="s">
        <v>174</v>
      </c>
      <c r="E1175" s="25" t="s">
        <v>179</v>
      </c>
      <c r="F1175" s="23" t="s">
        <v>1031</v>
      </c>
      <c r="G1175" s="23" t="s">
        <v>454</v>
      </c>
      <c r="H1175" s="19" t="str">
        <f t="shared" si="64"/>
        <v>"NIHOL UNIVERSAL SHOES"МЧЖ Ҳар хил оёқ кийимлар ишлаб чиқариш</v>
      </c>
      <c r="I1175" s="23"/>
      <c r="J1175" s="25" t="s">
        <v>20</v>
      </c>
      <c r="K1175" s="25" t="s">
        <v>534</v>
      </c>
      <c r="L1175" s="18"/>
      <c r="M1175" s="18"/>
      <c r="N1175" s="20"/>
      <c r="O1175" s="20"/>
      <c r="P1175" s="20"/>
      <c r="Q1175" s="20"/>
      <c r="R1175" s="21">
        <f t="shared" si="65"/>
        <v>9930.5</v>
      </c>
      <c r="S1175" s="27">
        <v>4270</v>
      </c>
      <c r="T1175" s="27">
        <v>0</v>
      </c>
      <c r="U1175" s="27">
        <v>0</v>
      </c>
      <c r="V1175" s="27">
        <v>500</v>
      </c>
      <c r="W1175" s="22">
        <f t="shared" si="66"/>
        <v>50</v>
      </c>
      <c r="X1175" s="27">
        <v>35</v>
      </c>
      <c r="Y1175" s="26">
        <v>0</v>
      </c>
      <c r="Z1175" s="26">
        <v>15</v>
      </c>
      <c r="AA1175" s="40">
        <v>44907</v>
      </c>
      <c r="AB1175" s="34"/>
      <c r="AC1175" s="34" t="s">
        <v>2245</v>
      </c>
      <c r="AD1175" s="25" t="s">
        <v>8</v>
      </c>
      <c r="AE1175" t="s">
        <v>3416</v>
      </c>
    </row>
    <row r="1176" spans="1:31" ht="31.5" hidden="1" x14ac:dyDescent="0.25">
      <c r="A1176" t="s">
        <v>3484</v>
      </c>
      <c r="B1176" t="s">
        <v>2128</v>
      </c>
      <c r="C1176" s="17">
        <f>+SUBTOTAL(3,$F$8:F1176)</f>
        <v>45</v>
      </c>
      <c r="D1176" s="24" t="s">
        <v>174</v>
      </c>
      <c r="E1176" s="25" t="s">
        <v>179</v>
      </c>
      <c r="F1176" s="23" t="s">
        <v>1033</v>
      </c>
      <c r="G1176" s="23" t="s">
        <v>458</v>
      </c>
      <c r="H1176" s="19" t="str">
        <f t="shared" si="64"/>
        <v>"Sam-ferre"XК Маиший техникалар ишлаб чиқариш фаолиятини кенгайтириш</v>
      </c>
      <c r="I1176" s="23"/>
      <c r="J1176" s="25" t="s">
        <v>20</v>
      </c>
      <c r="K1176" s="25" t="s">
        <v>533</v>
      </c>
      <c r="L1176" s="18"/>
      <c r="M1176" s="18"/>
      <c r="N1176" s="20"/>
      <c r="O1176" s="20"/>
      <c r="P1176" s="20"/>
      <c r="Q1176" s="20"/>
      <c r="R1176" s="21">
        <f t="shared" si="65"/>
        <v>16500</v>
      </c>
      <c r="S1176" s="27">
        <v>16500</v>
      </c>
      <c r="T1176" s="27">
        <v>0</v>
      </c>
      <c r="U1176" s="27">
        <v>0</v>
      </c>
      <c r="V1176" s="27">
        <v>0</v>
      </c>
      <c r="W1176" s="22">
        <f t="shared" si="66"/>
        <v>94</v>
      </c>
      <c r="X1176" s="27">
        <v>84</v>
      </c>
      <c r="Y1176" s="26">
        <v>0</v>
      </c>
      <c r="Z1176" s="26">
        <v>10</v>
      </c>
      <c r="AA1176" s="40">
        <v>44905</v>
      </c>
      <c r="AB1176" s="34">
        <v>44905</v>
      </c>
      <c r="AC1176" s="34" t="s">
        <v>2246</v>
      </c>
      <c r="AD1176" s="25" t="s">
        <v>8</v>
      </c>
      <c r="AE1176" t="s">
        <v>3416</v>
      </c>
    </row>
    <row r="1177" spans="1:31" ht="31.5" hidden="1" x14ac:dyDescent="0.25">
      <c r="A1177" t="s">
        <v>3485</v>
      </c>
      <c r="B1177" t="s">
        <v>2128</v>
      </c>
      <c r="C1177" s="17">
        <f>+SUBTOTAL(3,$F$8:F1177)</f>
        <v>45</v>
      </c>
      <c r="D1177" s="24" t="s">
        <v>174</v>
      </c>
      <c r="E1177" s="25" t="s">
        <v>179</v>
      </c>
      <c r="F1177" s="23" t="s">
        <v>647</v>
      </c>
      <c r="G1177" s="23" t="s">
        <v>620</v>
      </c>
      <c r="H1177" s="19" t="str">
        <f t="shared" si="64"/>
        <v>"Sam-Ferre"корхонаси Кичик маиший техникалар ишлаб чиқариш</v>
      </c>
      <c r="I1177" s="23"/>
      <c r="J1177" s="25" t="s">
        <v>20</v>
      </c>
      <c r="K1177" s="25" t="s">
        <v>533</v>
      </c>
      <c r="L1177" s="18"/>
      <c r="M1177" s="18"/>
      <c r="N1177" s="20"/>
      <c r="O1177" s="20"/>
      <c r="P1177" s="20"/>
      <c r="Q1177" s="20"/>
      <c r="R1177" s="21">
        <f t="shared" si="65"/>
        <v>79246.999999999985</v>
      </c>
      <c r="S1177" s="27">
        <v>75380.878499999992</v>
      </c>
      <c r="T1177" s="27">
        <v>0</v>
      </c>
      <c r="U1177" s="27">
        <v>341.5</v>
      </c>
      <c r="V1177" s="27">
        <v>0</v>
      </c>
      <c r="W1177" s="22">
        <f t="shared" si="66"/>
        <v>85</v>
      </c>
      <c r="X1177" s="27">
        <v>71</v>
      </c>
      <c r="Y1177" s="26">
        <v>0</v>
      </c>
      <c r="Z1177" s="26">
        <v>14</v>
      </c>
      <c r="AA1177" s="40">
        <v>44905</v>
      </c>
      <c r="AB1177" s="34">
        <v>44905</v>
      </c>
      <c r="AC1177" s="34" t="s">
        <v>2247</v>
      </c>
      <c r="AD1177" s="25" t="s">
        <v>6</v>
      </c>
      <c r="AE1177" t="s">
        <v>3416</v>
      </c>
    </row>
    <row r="1178" spans="1:31" ht="31.5" hidden="1" x14ac:dyDescent="0.25">
      <c r="A1178" t="s">
        <v>3486</v>
      </c>
      <c r="B1178" t="s">
        <v>2128</v>
      </c>
      <c r="C1178" s="17">
        <f>+SUBTOTAL(3,$F$8:F1178)</f>
        <v>45</v>
      </c>
      <c r="D1178" s="24" t="s">
        <v>174</v>
      </c>
      <c r="E1178" s="25" t="s">
        <v>179</v>
      </c>
      <c r="F1178" s="23" t="s">
        <v>1026</v>
      </c>
      <c r="G1178" s="23" t="s">
        <v>448</v>
      </c>
      <c r="H1178" s="19" t="str">
        <f t="shared" si="64"/>
        <v>"Азия Гранд Лет"МЧЖ LED лампалар ишлаб чиқариш</v>
      </c>
      <c r="I1178" s="23"/>
      <c r="J1178" s="25" t="s">
        <v>20</v>
      </c>
      <c r="K1178" s="25" t="s">
        <v>533</v>
      </c>
      <c r="L1178" s="18"/>
      <c r="M1178" s="18"/>
      <c r="N1178" s="20"/>
      <c r="O1178" s="20"/>
      <c r="P1178" s="20"/>
      <c r="Q1178" s="20"/>
      <c r="R1178" s="21">
        <f t="shared" si="65"/>
        <v>30402.5</v>
      </c>
      <c r="S1178" s="27">
        <v>2100</v>
      </c>
      <c r="T1178" s="27">
        <v>0</v>
      </c>
      <c r="U1178" s="27">
        <v>2500</v>
      </c>
      <c r="V1178" s="27">
        <v>0</v>
      </c>
      <c r="W1178" s="22">
        <f t="shared" si="66"/>
        <v>35</v>
      </c>
      <c r="X1178" s="27">
        <v>23</v>
      </c>
      <c r="Y1178" s="26">
        <v>0</v>
      </c>
      <c r="Z1178" s="26">
        <v>12</v>
      </c>
      <c r="AA1178" s="40">
        <v>44907</v>
      </c>
      <c r="AB1178" s="34"/>
      <c r="AC1178" s="34" t="s">
        <v>2248</v>
      </c>
      <c r="AD1178" s="25" t="s">
        <v>554</v>
      </c>
      <c r="AE1178" t="s">
        <v>3416</v>
      </c>
    </row>
    <row r="1179" spans="1:31" ht="31.5" hidden="1" x14ac:dyDescent="0.25">
      <c r="A1179" t="s">
        <v>3487</v>
      </c>
      <c r="B1179" t="s">
        <v>2128</v>
      </c>
      <c r="C1179" s="17">
        <f>+SUBTOTAL(3,$F$8:F1179)</f>
        <v>45</v>
      </c>
      <c r="D1179" s="24" t="s">
        <v>174</v>
      </c>
      <c r="E1179" s="25" t="s">
        <v>179</v>
      </c>
      <c r="F1179" s="23" t="s">
        <v>1027</v>
      </c>
      <c r="G1179" s="23" t="s">
        <v>450</v>
      </c>
      <c r="H1179" s="19" t="str">
        <f t="shared" si="64"/>
        <v>"Замин травел"МЧЖ Боллар оромгохи ва дам олиш маскани</v>
      </c>
      <c r="I1179" s="23"/>
      <c r="J1179" s="25" t="s">
        <v>24</v>
      </c>
      <c r="K1179" s="25" t="s">
        <v>528</v>
      </c>
      <c r="L1179" s="18"/>
      <c r="M1179" s="18"/>
      <c r="N1179" s="20"/>
      <c r="O1179" s="20"/>
      <c r="P1179" s="20"/>
      <c r="Q1179" s="20"/>
      <c r="R1179" s="21">
        <f t="shared" si="65"/>
        <v>10900</v>
      </c>
      <c r="S1179" s="27">
        <v>8900</v>
      </c>
      <c r="T1179" s="27">
        <v>2000</v>
      </c>
      <c r="U1179" s="27"/>
      <c r="V1179" s="27"/>
      <c r="W1179" s="22">
        <f t="shared" si="66"/>
        <v>3</v>
      </c>
      <c r="X1179" s="27">
        <v>3</v>
      </c>
      <c r="Y1179" s="26"/>
      <c r="Z1179" s="26"/>
      <c r="AA1179" s="40">
        <v>44917</v>
      </c>
      <c r="AB1179" s="34">
        <v>44916</v>
      </c>
      <c r="AC1179" s="34" t="s">
        <v>2218</v>
      </c>
      <c r="AD1179" s="25" t="s">
        <v>8</v>
      </c>
      <c r="AE1179" t="s">
        <v>3416</v>
      </c>
    </row>
    <row r="1180" spans="1:31" ht="31.5" hidden="1" x14ac:dyDescent="0.25">
      <c r="A1180" t="s">
        <v>3488</v>
      </c>
      <c r="B1180" t="s">
        <v>2128</v>
      </c>
      <c r="C1180" s="17">
        <f>+SUBTOTAL(3,$F$8:F1180)</f>
        <v>45</v>
      </c>
      <c r="D1180" s="24" t="s">
        <v>174</v>
      </c>
      <c r="E1180" s="25" t="s">
        <v>179</v>
      </c>
      <c r="F1180" s="23" t="s">
        <v>936</v>
      </c>
      <c r="G1180" s="23" t="s">
        <v>110</v>
      </c>
      <c r="H1180" s="19" t="str">
        <f t="shared" si="64"/>
        <v>"Сариқтепа жилоси"ФХ Узумчиликни ривожлантириш</v>
      </c>
      <c r="I1180" s="23"/>
      <c r="J1180" s="25" t="s">
        <v>23</v>
      </c>
      <c r="K1180" s="25" t="s">
        <v>110</v>
      </c>
      <c r="L1180" s="18"/>
      <c r="M1180" s="18"/>
      <c r="N1180" s="20"/>
      <c r="O1180" s="20"/>
      <c r="P1180" s="20"/>
      <c r="Q1180" s="20"/>
      <c r="R1180" s="21">
        <f t="shared" si="65"/>
        <v>525</v>
      </c>
      <c r="S1180" s="27">
        <v>375</v>
      </c>
      <c r="T1180" s="27">
        <v>150</v>
      </c>
      <c r="U1180" s="27"/>
      <c r="V1180" s="27"/>
      <c r="W1180" s="22">
        <f t="shared" si="66"/>
        <v>9</v>
      </c>
      <c r="X1180" s="27">
        <v>5</v>
      </c>
      <c r="Y1180" s="26"/>
      <c r="Z1180" s="26">
        <v>4</v>
      </c>
      <c r="AA1180" s="40">
        <v>44910</v>
      </c>
      <c r="AB1180" s="34">
        <v>44909</v>
      </c>
      <c r="AC1180" s="34" t="s">
        <v>2285</v>
      </c>
      <c r="AD1180" s="25" t="s">
        <v>26</v>
      </c>
      <c r="AE1180" t="s">
        <v>3416</v>
      </c>
    </row>
    <row r="1181" spans="1:31" ht="47.25" hidden="1" x14ac:dyDescent="0.25">
      <c r="A1181" t="s">
        <v>3489</v>
      </c>
      <c r="B1181" t="s">
        <v>2128</v>
      </c>
      <c r="C1181" s="17">
        <f>+SUBTOTAL(3,$F$8:F1181)</f>
        <v>45</v>
      </c>
      <c r="D1181" s="24" t="s">
        <v>174</v>
      </c>
      <c r="E1181" s="25" t="s">
        <v>179</v>
      </c>
      <c r="F1181" s="23" t="s">
        <v>455</v>
      </c>
      <c r="G1181" s="23" t="s">
        <v>456</v>
      </c>
      <c r="H1181" s="19" t="str">
        <f t="shared" si="64"/>
        <v>“Sam-Ferre” хусусий корхонаси Маиший совутгичлар ва совутиш ускуналарини ишлаб чиқаришни кенгайтириш</v>
      </c>
      <c r="I1181" s="23"/>
      <c r="J1181" s="25" t="s">
        <v>20</v>
      </c>
      <c r="K1181" s="25" t="s">
        <v>533</v>
      </c>
      <c r="L1181" s="18"/>
      <c r="M1181" s="18"/>
      <c r="N1181" s="20"/>
      <c r="O1181" s="20"/>
      <c r="P1181" s="20"/>
      <c r="Q1181" s="20"/>
      <c r="R1181" s="21">
        <f t="shared" si="65"/>
        <v>33038.300000000003</v>
      </c>
      <c r="S1181" s="27">
        <v>26038.3</v>
      </c>
      <c r="T1181" s="27">
        <v>7000</v>
      </c>
      <c r="U1181" s="27">
        <v>0</v>
      </c>
      <c r="V1181" s="27">
        <v>0</v>
      </c>
      <c r="W1181" s="22">
        <f t="shared" si="66"/>
        <v>70</v>
      </c>
      <c r="X1181" s="27">
        <v>56</v>
      </c>
      <c r="Y1181" s="26">
        <v>0</v>
      </c>
      <c r="Z1181" s="26">
        <v>14</v>
      </c>
      <c r="AA1181" s="40">
        <v>44905</v>
      </c>
      <c r="AB1181" s="34">
        <v>44905</v>
      </c>
      <c r="AC1181" s="34" t="s">
        <v>2187</v>
      </c>
      <c r="AD1181" s="25" t="s">
        <v>8</v>
      </c>
      <c r="AE1181" t="s">
        <v>3416</v>
      </c>
    </row>
    <row r="1182" spans="1:31" ht="47.25" hidden="1" x14ac:dyDescent="0.25">
      <c r="A1182" t="s">
        <v>3737</v>
      </c>
      <c r="B1182" t="s">
        <v>2128</v>
      </c>
      <c r="C1182" s="17">
        <f>+SUBTOTAL(3,$F$8:F1182)</f>
        <v>45</v>
      </c>
      <c r="D1182" s="24" t="s">
        <v>174</v>
      </c>
      <c r="E1182" s="25" t="s">
        <v>179</v>
      </c>
      <c r="F1182" s="23" t="s">
        <v>1740</v>
      </c>
      <c r="G1182" s="23" t="s">
        <v>1741</v>
      </c>
      <c r="H1182" s="19" t="str">
        <f t="shared" si="64"/>
        <v xml:space="preserve"> "MAXMADJON NURAFSHON" хусусий корхонаси Свеча ва мазлар ишлаб чикаришни ташкил этиш</v>
      </c>
      <c r="I1182" s="23"/>
      <c r="J1182" s="25" t="s">
        <v>20</v>
      </c>
      <c r="K1182" s="25" t="s">
        <v>1635</v>
      </c>
      <c r="L1182" s="18"/>
      <c r="M1182" s="18"/>
      <c r="N1182" s="20"/>
      <c r="O1182" s="20"/>
      <c r="P1182" s="20"/>
      <c r="Q1182" s="20"/>
      <c r="R1182" s="21">
        <f t="shared" si="65"/>
        <v>6041</v>
      </c>
      <c r="S1182" s="27">
        <v>3000</v>
      </c>
      <c r="T1182" s="27">
        <v>3041</v>
      </c>
      <c r="U1182" s="27"/>
      <c r="V1182" s="27"/>
      <c r="W1182" s="22">
        <f t="shared" si="66"/>
        <v>20</v>
      </c>
      <c r="X1182" s="27">
        <v>20</v>
      </c>
      <c r="Y1182" s="26"/>
      <c r="Z1182" s="26"/>
      <c r="AA1182" s="40">
        <v>44910</v>
      </c>
      <c r="AB1182" s="34">
        <v>44909</v>
      </c>
      <c r="AC1182" s="34" t="s">
        <v>2140</v>
      </c>
      <c r="AD1182" s="25" t="s">
        <v>91</v>
      </c>
      <c r="AE1182" t="s">
        <v>3417</v>
      </c>
    </row>
    <row r="1183" spans="1:31" ht="47.25" hidden="1" x14ac:dyDescent="0.25">
      <c r="A1183" t="s">
        <v>3738</v>
      </c>
      <c r="B1183" t="s">
        <v>2128</v>
      </c>
      <c r="C1183" s="17">
        <f>+SUBTOTAL(3,$F$8:F1183)</f>
        <v>45</v>
      </c>
      <c r="D1183" s="24" t="s">
        <v>174</v>
      </c>
      <c r="E1183" s="25" t="s">
        <v>179</v>
      </c>
      <c r="F1183" s="23" t="s">
        <v>1746</v>
      </c>
      <c r="G1183" s="23" t="s">
        <v>1747</v>
      </c>
      <c r="H1183" s="19" t="str">
        <f t="shared" si="64"/>
        <v xml:space="preserve"> "NSTX GROUP TOMARQA XIZMATI" МЧЖ Темир маҳсулотлари (профил, труба, арматура) савдо фаолиятини кенгайтириш</v>
      </c>
      <c r="I1183" s="23"/>
      <c r="J1183" s="25" t="s">
        <v>24</v>
      </c>
      <c r="K1183" s="25" t="s">
        <v>560</v>
      </c>
      <c r="L1183" s="18"/>
      <c r="M1183" s="18"/>
      <c r="N1183" s="20"/>
      <c r="O1183" s="20"/>
      <c r="P1183" s="20"/>
      <c r="Q1183" s="20"/>
      <c r="R1183" s="21">
        <f t="shared" si="65"/>
        <v>2000</v>
      </c>
      <c r="S1183" s="27">
        <v>700</v>
      </c>
      <c r="T1183" s="27">
        <v>1300</v>
      </c>
      <c r="U1183" s="27"/>
      <c r="V1183" s="27"/>
      <c r="W1183" s="22">
        <f t="shared" si="66"/>
        <v>4</v>
      </c>
      <c r="X1183" s="27">
        <v>4</v>
      </c>
      <c r="Y1183" s="26"/>
      <c r="Z1183" s="26"/>
      <c r="AA1183" s="40">
        <v>44915</v>
      </c>
      <c r="AB1183" s="34">
        <v>44915</v>
      </c>
      <c r="AC1183" s="34" t="s">
        <v>3379</v>
      </c>
      <c r="AD1183" s="25" t="s">
        <v>28</v>
      </c>
      <c r="AE1183" t="s">
        <v>3417</v>
      </c>
    </row>
    <row r="1184" spans="1:31" ht="31.5" hidden="1" x14ac:dyDescent="0.25">
      <c r="A1184" t="s">
        <v>3739</v>
      </c>
      <c r="B1184" t="s">
        <v>2128</v>
      </c>
      <c r="C1184" s="17">
        <f>+SUBTOTAL(3,$F$8:F1184)</f>
        <v>45</v>
      </c>
      <c r="D1184" s="24" t="s">
        <v>174</v>
      </c>
      <c r="E1184" s="25" t="s">
        <v>179</v>
      </c>
      <c r="F1184" s="23" t="s">
        <v>1756</v>
      </c>
      <c r="G1184" s="23" t="s">
        <v>1757</v>
      </c>
      <c r="H1184" s="19" t="str">
        <f t="shared" si="64"/>
        <v>"ALFA MAX ALLIANCE" МЧЖ Пайпоқ маҳсулотлари ишлаб чиқаришни кенгайтириш</v>
      </c>
      <c r="I1184" s="23"/>
      <c r="J1184" s="25" t="s">
        <v>20</v>
      </c>
      <c r="K1184" s="25" t="s">
        <v>40</v>
      </c>
      <c r="L1184" s="18"/>
      <c r="M1184" s="18"/>
      <c r="N1184" s="20"/>
      <c r="O1184" s="20"/>
      <c r="P1184" s="20"/>
      <c r="Q1184" s="20"/>
      <c r="R1184" s="21">
        <f t="shared" si="65"/>
        <v>6400.67</v>
      </c>
      <c r="S1184" s="27">
        <v>3344</v>
      </c>
      <c r="T1184" s="27"/>
      <c r="U1184" s="27">
        <v>270</v>
      </c>
      <c r="V1184" s="27"/>
      <c r="W1184" s="22">
        <f t="shared" si="66"/>
        <v>10</v>
      </c>
      <c r="X1184" s="27">
        <v>10</v>
      </c>
      <c r="Y1184" s="26"/>
      <c r="Z1184" s="26"/>
      <c r="AA1184" s="40">
        <v>44910</v>
      </c>
      <c r="AB1184" s="34">
        <v>44909</v>
      </c>
      <c r="AC1184" s="34" t="s">
        <v>2279</v>
      </c>
      <c r="AD1184" s="25" t="s">
        <v>1083</v>
      </c>
      <c r="AE1184" t="s">
        <v>3417</v>
      </c>
    </row>
    <row r="1185" spans="1:31" ht="47.25" hidden="1" x14ac:dyDescent="0.25">
      <c r="A1185" t="s">
        <v>3740</v>
      </c>
      <c r="B1185" t="s">
        <v>2128</v>
      </c>
      <c r="C1185" s="17">
        <f>+SUBTOTAL(3,$F$8:F1185)</f>
        <v>45</v>
      </c>
      <c r="D1185" s="24" t="s">
        <v>174</v>
      </c>
      <c r="E1185" s="25" t="s">
        <v>179</v>
      </c>
      <c r="F1185" s="23" t="s">
        <v>1758</v>
      </c>
      <c r="G1185" s="23" t="s">
        <v>1759</v>
      </c>
      <c r="H1185" s="19" t="str">
        <f t="shared" si="64"/>
        <v>"AMAZONFOKS" МЧЖ ПВС ва ДТР иссиқ ва совуқ сув ва канализация трубалари ишлаб чиқаришни ташкил этиш</v>
      </c>
      <c r="I1185" s="23"/>
      <c r="J1185" s="25" t="s">
        <v>20</v>
      </c>
      <c r="K1185" s="25" t="s">
        <v>551</v>
      </c>
      <c r="L1185" s="18"/>
      <c r="M1185" s="18"/>
      <c r="N1185" s="20"/>
      <c r="O1185" s="20"/>
      <c r="P1185" s="20"/>
      <c r="Q1185" s="20"/>
      <c r="R1185" s="21">
        <f t="shared" si="65"/>
        <v>6536</v>
      </c>
      <c r="S1185" s="27">
        <v>2000</v>
      </c>
      <c r="T1185" s="27">
        <v>4536</v>
      </c>
      <c r="U1185" s="27"/>
      <c r="V1185" s="27"/>
      <c r="W1185" s="22">
        <f t="shared" si="66"/>
        <v>15</v>
      </c>
      <c r="X1185" s="27">
        <v>15</v>
      </c>
      <c r="Y1185" s="26"/>
      <c r="Z1185" s="26"/>
      <c r="AA1185" s="40">
        <v>44910</v>
      </c>
      <c r="AB1185" s="34">
        <v>44909</v>
      </c>
      <c r="AC1185" s="34" t="s">
        <v>2183</v>
      </c>
      <c r="AD1185" s="25" t="s">
        <v>554</v>
      </c>
      <c r="AE1185" t="s">
        <v>3417</v>
      </c>
    </row>
    <row r="1186" spans="1:31" ht="47.25" hidden="1" x14ac:dyDescent="0.25">
      <c r="A1186" t="s">
        <v>3741</v>
      </c>
      <c r="B1186" t="s">
        <v>2128</v>
      </c>
      <c r="C1186" s="17">
        <f>+SUBTOTAL(3,$F$8:F1186)</f>
        <v>45</v>
      </c>
      <c r="D1186" s="24" t="s">
        <v>174</v>
      </c>
      <c r="E1186" s="25" t="s">
        <v>179</v>
      </c>
      <c r="F1186" s="23" t="s">
        <v>1779</v>
      </c>
      <c r="G1186" s="23" t="s">
        <v>172</v>
      </c>
      <c r="H1186" s="19" t="str">
        <f t="shared" si="64"/>
        <v>"DO‘STLIK LAZZAT SERVIS" оилавий корхонаси Умумий овқатланиш хизматларини ташкил этиш</v>
      </c>
      <c r="I1186" s="23"/>
      <c r="J1186" s="25" t="s">
        <v>24</v>
      </c>
      <c r="K1186" s="25" t="s">
        <v>531</v>
      </c>
      <c r="L1186" s="18"/>
      <c r="M1186" s="18"/>
      <c r="N1186" s="20"/>
      <c r="O1186" s="20"/>
      <c r="P1186" s="20"/>
      <c r="Q1186" s="20"/>
      <c r="R1186" s="21">
        <f t="shared" si="65"/>
        <v>2000</v>
      </c>
      <c r="S1186" s="27">
        <v>2000</v>
      </c>
      <c r="T1186" s="27"/>
      <c r="U1186" s="27"/>
      <c r="V1186" s="27"/>
      <c r="W1186" s="22">
        <f t="shared" si="66"/>
        <v>10</v>
      </c>
      <c r="X1186" s="27">
        <v>10</v>
      </c>
      <c r="Y1186" s="26"/>
      <c r="Z1186" s="26"/>
      <c r="AA1186" s="40">
        <v>44910</v>
      </c>
      <c r="AB1186" s="34">
        <v>44909</v>
      </c>
      <c r="AC1186" s="34" t="s">
        <v>2175</v>
      </c>
      <c r="AD1186" s="25" t="s">
        <v>8</v>
      </c>
      <c r="AE1186" t="s">
        <v>3417</v>
      </c>
    </row>
    <row r="1187" spans="1:31" ht="47.25" hidden="1" x14ac:dyDescent="0.25">
      <c r="A1187" t="s">
        <v>3742</v>
      </c>
      <c r="B1187" t="s">
        <v>2128</v>
      </c>
      <c r="C1187" s="17">
        <f>+SUBTOTAL(3,$F$8:F1187)</f>
        <v>45</v>
      </c>
      <c r="D1187" s="24" t="s">
        <v>174</v>
      </c>
      <c r="E1187" s="25" t="s">
        <v>179</v>
      </c>
      <c r="F1187" s="23" t="s">
        <v>1801</v>
      </c>
      <c r="G1187" s="23" t="s">
        <v>1802</v>
      </c>
      <c r="H1187" s="19" t="str">
        <f t="shared" si="64"/>
        <v>"INNOVATION TRADE INVEST" МЧЖ Гегеинек салфеткалар ишлаб чиқаришни ташкил этиш</v>
      </c>
      <c r="I1187" s="23"/>
      <c r="J1187" s="25" t="s">
        <v>20</v>
      </c>
      <c r="K1187" s="25" t="s">
        <v>551</v>
      </c>
      <c r="L1187" s="18"/>
      <c r="M1187" s="18"/>
      <c r="N1187" s="20"/>
      <c r="O1187" s="20"/>
      <c r="P1187" s="20"/>
      <c r="Q1187" s="20"/>
      <c r="R1187" s="21">
        <f t="shared" si="65"/>
        <v>10750</v>
      </c>
      <c r="S1187" s="27">
        <v>4000</v>
      </c>
      <c r="T1187" s="27">
        <v>6750</v>
      </c>
      <c r="U1187" s="27"/>
      <c r="V1187" s="27"/>
      <c r="W1187" s="22">
        <f t="shared" si="66"/>
        <v>4</v>
      </c>
      <c r="X1187" s="54">
        <v>4</v>
      </c>
      <c r="Y1187" s="26"/>
      <c r="Z1187" s="26"/>
      <c r="AA1187" s="40">
        <v>44917</v>
      </c>
      <c r="AB1187" s="34">
        <v>44916</v>
      </c>
      <c r="AC1187" s="34" t="s">
        <v>2216</v>
      </c>
      <c r="AD1187" s="25" t="s">
        <v>1723</v>
      </c>
      <c r="AE1187" t="s">
        <v>3417</v>
      </c>
    </row>
    <row r="1188" spans="1:31" ht="31.5" hidden="1" x14ac:dyDescent="0.25">
      <c r="A1188" t="s">
        <v>3743</v>
      </c>
      <c r="B1188" t="s">
        <v>2128</v>
      </c>
      <c r="C1188" s="17">
        <f>+SUBTOTAL(3,$F$8:F1188)</f>
        <v>45</v>
      </c>
      <c r="D1188" s="24" t="s">
        <v>174</v>
      </c>
      <c r="E1188" s="25" t="s">
        <v>179</v>
      </c>
      <c r="F1188" s="23" t="s">
        <v>1830</v>
      </c>
      <c r="G1188" s="23" t="s">
        <v>1798</v>
      </c>
      <c r="H1188" s="19" t="str">
        <f t="shared" si="64"/>
        <v>"MODERN STROY GROUPS" МЧЖ Қурилиш молларини ишлаб чиқаришни ташкил этиш</v>
      </c>
      <c r="I1188" s="23"/>
      <c r="J1188" s="25" t="s">
        <v>20</v>
      </c>
      <c r="K1188" s="25" t="s">
        <v>527</v>
      </c>
      <c r="L1188" s="18"/>
      <c r="M1188" s="18"/>
      <c r="N1188" s="20"/>
      <c r="O1188" s="20"/>
      <c r="P1188" s="20"/>
      <c r="Q1188" s="20"/>
      <c r="R1188" s="21">
        <f t="shared" si="65"/>
        <v>4300</v>
      </c>
      <c r="S1188" s="27">
        <v>2000</v>
      </c>
      <c r="T1188" s="27">
        <v>2300</v>
      </c>
      <c r="U1188" s="27"/>
      <c r="V1188" s="27"/>
      <c r="W1188" s="22">
        <f t="shared" si="66"/>
        <v>5</v>
      </c>
      <c r="X1188" s="27">
        <v>5</v>
      </c>
      <c r="Y1188" s="26"/>
      <c r="Z1188" s="26"/>
      <c r="AA1188" s="40">
        <v>44910</v>
      </c>
      <c r="AB1188" s="34">
        <v>44909</v>
      </c>
      <c r="AC1188" s="34" t="s">
        <v>2280</v>
      </c>
      <c r="AD1188" s="25" t="s">
        <v>26</v>
      </c>
      <c r="AE1188" t="s">
        <v>3417</v>
      </c>
    </row>
    <row r="1189" spans="1:31" ht="31.5" hidden="1" x14ac:dyDescent="0.25">
      <c r="A1189" t="s">
        <v>3744</v>
      </c>
      <c r="B1189" t="s">
        <v>2128</v>
      </c>
      <c r="C1189" s="17">
        <f>+SUBTOTAL(3,$F$8:F1189)</f>
        <v>45</v>
      </c>
      <c r="D1189" s="24" t="s">
        <v>174</v>
      </c>
      <c r="E1189" s="25" t="s">
        <v>179</v>
      </c>
      <c r="F1189" s="23" t="s">
        <v>1841</v>
      </c>
      <c r="G1189" s="23" t="s">
        <v>569</v>
      </c>
      <c r="H1189" s="19" t="str">
        <f t="shared" si="64"/>
        <v>"Next agro imperator" МЧЖ Қишлоқ хўжалиги маҳсулотларини қайта ишлашни ташкил этиш</v>
      </c>
      <c r="I1189" s="23"/>
      <c r="J1189" s="25" t="s">
        <v>20</v>
      </c>
      <c r="K1189" s="25" t="s">
        <v>526</v>
      </c>
      <c r="L1189" s="18"/>
      <c r="M1189" s="18"/>
      <c r="N1189" s="20"/>
      <c r="O1189" s="20"/>
      <c r="P1189" s="20"/>
      <c r="Q1189" s="20"/>
      <c r="R1189" s="21">
        <f t="shared" si="65"/>
        <v>7800</v>
      </c>
      <c r="S1189" s="27">
        <v>7800</v>
      </c>
      <c r="T1189" s="27"/>
      <c r="U1189" s="27"/>
      <c r="V1189" s="27"/>
      <c r="W1189" s="22">
        <f t="shared" si="66"/>
        <v>12</v>
      </c>
      <c r="X1189" s="27">
        <v>12</v>
      </c>
      <c r="Y1189" s="26"/>
      <c r="Z1189" s="26"/>
      <c r="AA1189" s="40">
        <v>44910</v>
      </c>
      <c r="AB1189" s="34">
        <v>44909</v>
      </c>
      <c r="AC1189" s="34" t="s">
        <v>2167</v>
      </c>
      <c r="AD1189" s="25" t="s">
        <v>8</v>
      </c>
      <c r="AE1189" t="s">
        <v>3417</v>
      </c>
    </row>
    <row r="1190" spans="1:31" ht="31.5" hidden="1" x14ac:dyDescent="0.25">
      <c r="A1190" t="s">
        <v>3745</v>
      </c>
      <c r="B1190" t="s">
        <v>2128</v>
      </c>
      <c r="C1190" s="17">
        <f>+SUBTOTAL(3,$F$8:F1190)</f>
        <v>45</v>
      </c>
      <c r="D1190" s="24" t="s">
        <v>174</v>
      </c>
      <c r="E1190" s="25" t="s">
        <v>179</v>
      </c>
      <c r="F1190" s="23" t="s">
        <v>1849</v>
      </c>
      <c r="G1190" s="23" t="s">
        <v>1850</v>
      </c>
      <c r="H1190" s="19" t="str">
        <f t="shared" si="64"/>
        <v>"POVER THREAD" МЧЖ Пойабзал маҳсулотлари ишлаб чиқаришни кенгайтириш</v>
      </c>
      <c r="I1190" s="23"/>
      <c r="J1190" s="25" t="s">
        <v>20</v>
      </c>
      <c r="K1190" s="25" t="s">
        <v>534</v>
      </c>
      <c r="L1190" s="18"/>
      <c r="M1190" s="18"/>
      <c r="N1190" s="20"/>
      <c r="O1190" s="20"/>
      <c r="P1190" s="20"/>
      <c r="Q1190" s="20"/>
      <c r="R1190" s="21">
        <f t="shared" si="65"/>
        <v>2500</v>
      </c>
      <c r="S1190" s="27">
        <v>2500</v>
      </c>
      <c r="T1190" s="27"/>
      <c r="U1190" s="27"/>
      <c r="V1190" s="27"/>
      <c r="W1190" s="22">
        <f t="shared" si="66"/>
        <v>5</v>
      </c>
      <c r="X1190" s="27">
        <v>5</v>
      </c>
      <c r="Y1190" s="26"/>
      <c r="Z1190" s="26"/>
      <c r="AA1190" s="40">
        <v>44910</v>
      </c>
      <c r="AB1190" s="34">
        <v>44909</v>
      </c>
      <c r="AC1190" s="34" t="s">
        <v>2169</v>
      </c>
      <c r="AD1190" s="25" t="s">
        <v>8</v>
      </c>
      <c r="AE1190" t="s">
        <v>3417</v>
      </c>
    </row>
    <row r="1191" spans="1:31" ht="31.5" hidden="1" x14ac:dyDescent="0.25">
      <c r="A1191" t="s">
        <v>3746</v>
      </c>
      <c r="B1191" t="s">
        <v>2128</v>
      </c>
      <c r="C1191" s="17">
        <f>+SUBTOTAL(3,$F$8:F1191)</f>
        <v>45</v>
      </c>
      <c r="D1191" s="24" t="s">
        <v>174</v>
      </c>
      <c r="E1191" s="25" t="s">
        <v>179</v>
      </c>
      <c r="F1191" s="23" t="s">
        <v>1862</v>
      </c>
      <c r="G1191" s="23" t="s">
        <v>1863</v>
      </c>
      <c r="H1191" s="19" t="str">
        <f t="shared" si="64"/>
        <v xml:space="preserve">"RAVOT GAZ SOY" МЧЖ Автомобилларга ёқилғи қўйиш шахобчасини ташкил этиш </v>
      </c>
      <c r="I1191" s="23"/>
      <c r="J1191" s="25" t="s">
        <v>24</v>
      </c>
      <c r="K1191" s="25" t="s">
        <v>155</v>
      </c>
      <c r="L1191" s="18"/>
      <c r="M1191" s="18"/>
      <c r="N1191" s="20"/>
      <c r="O1191" s="20"/>
      <c r="P1191" s="20"/>
      <c r="Q1191" s="20"/>
      <c r="R1191" s="21">
        <f t="shared" si="65"/>
        <v>2500</v>
      </c>
      <c r="S1191" s="27">
        <v>2500</v>
      </c>
      <c r="T1191" s="27"/>
      <c r="U1191" s="27"/>
      <c r="V1191" s="27"/>
      <c r="W1191" s="22">
        <f t="shared" si="66"/>
        <v>5</v>
      </c>
      <c r="X1191" s="27">
        <v>5</v>
      </c>
      <c r="Y1191" s="26"/>
      <c r="Z1191" s="26"/>
      <c r="AA1191" s="40">
        <v>44910</v>
      </c>
      <c r="AB1191" s="34">
        <v>44909</v>
      </c>
      <c r="AC1191" s="34" t="s">
        <v>2165</v>
      </c>
      <c r="AD1191" s="25" t="s">
        <v>8</v>
      </c>
      <c r="AE1191" t="s">
        <v>3417</v>
      </c>
    </row>
    <row r="1192" spans="1:31" ht="31.5" hidden="1" x14ac:dyDescent="0.25">
      <c r="A1192" t="s">
        <v>3747</v>
      </c>
      <c r="B1192" t="s">
        <v>2128</v>
      </c>
      <c r="C1192" s="17">
        <f>+SUBTOTAL(3,$F$8:F1192)</f>
        <v>45</v>
      </c>
      <c r="D1192" s="24" t="s">
        <v>174</v>
      </c>
      <c r="E1192" s="25" t="s">
        <v>179</v>
      </c>
      <c r="F1192" s="23" t="s">
        <v>1899</v>
      </c>
      <c r="G1192" s="23" t="s">
        <v>1900</v>
      </c>
      <c r="H1192" s="19" t="str">
        <f t="shared" si="64"/>
        <v>"URG MEDICAL" МЧЖ Тиббий хазмат кўрсатиш хизматини ташкил этиш</v>
      </c>
      <c r="I1192" s="23"/>
      <c r="J1192" s="25" t="s">
        <v>24</v>
      </c>
      <c r="K1192" s="25" t="s">
        <v>116</v>
      </c>
      <c r="L1192" s="18"/>
      <c r="M1192" s="18"/>
      <c r="N1192" s="20"/>
      <c r="O1192" s="20"/>
      <c r="P1192" s="20"/>
      <c r="Q1192" s="20"/>
      <c r="R1192" s="21">
        <f t="shared" si="65"/>
        <v>2500</v>
      </c>
      <c r="S1192" s="27">
        <v>2500</v>
      </c>
      <c r="T1192" s="27"/>
      <c r="U1192" s="27"/>
      <c r="V1192" s="27"/>
      <c r="W1192" s="22">
        <f t="shared" si="66"/>
        <v>10</v>
      </c>
      <c r="X1192" s="27">
        <v>10</v>
      </c>
      <c r="Y1192" s="26"/>
      <c r="Z1192" s="26"/>
      <c r="AA1192" s="40">
        <v>44910</v>
      </c>
      <c r="AB1192" s="34">
        <v>44909</v>
      </c>
      <c r="AC1192" s="34" t="s">
        <v>2172</v>
      </c>
      <c r="AD1192" s="25" t="s">
        <v>8</v>
      </c>
      <c r="AE1192" t="s">
        <v>3417</v>
      </c>
    </row>
    <row r="1193" spans="1:31" ht="31.5" hidden="1" x14ac:dyDescent="0.25">
      <c r="A1193" t="s">
        <v>3748</v>
      </c>
      <c r="B1193" t="s">
        <v>2128</v>
      </c>
      <c r="C1193" s="17">
        <f>+SUBTOTAL(3,$F$8:F1193)</f>
        <v>45</v>
      </c>
      <c r="D1193" s="24" t="s">
        <v>174</v>
      </c>
      <c r="E1193" s="25" t="s">
        <v>179</v>
      </c>
      <c r="F1193" s="23" t="s">
        <v>1901</v>
      </c>
      <c r="G1193" s="23" t="s">
        <v>69</v>
      </c>
      <c r="H1193" s="19" t="str">
        <f t="shared" si="64"/>
        <v>"URGUT ASAT BOBO" МЧЖ Автомобилларга техник хизмат кўрсатиш</v>
      </c>
      <c r="I1193" s="23"/>
      <c r="J1193" s="25" t="s">
        <v>24</v>
      </c>
      <c r="K1193" s="25" t="s">
        <v>530</v>
      </c>
      <c r="L1193" s="18"/>
      <c r="M1193" s="18"/>
      <c r="N1193" s="20"/>
      <c r="O1193" s="20"/>
      <c r="P1193" s="20"/>
      <c r="Q1193" s="20"/>
      <c r="R1193" s="21">
        <f t="shared" ref="R1193:R1200" si="67">+S1193+T1193+U1193*11.321+V1193*11.321</f>
        <v>1000</v>
      </c>
      <c r="S1193" s="27">
        <v>500</v>
      </c>
      <c r="T1193" s="27">
        <v>500</v>
      </c>
      <c r="U1193" s="27"/>
      <c r="V1193" s="27"/>
      <c r="W1193" s="22">
        <f t="shared" ref="W1193:W1200" si="68">+X1193+Y1193+Z1193</f>
        <v>4</v>
      </c>
      <c r="X1193" s="27">
        <v>4</v>
      </c>
      <c r="Y1193" s="26"/>
      <c r="Z1193" s="26"/>
      <c r="AA1193" s="40">
        <v>44910</v>
      </c>
      <c r="AB1193" s="34">
        <v>44909</v>
      </c>
      <c r="AC1193" s="34" t="s">
        <v>2168</v>
      </c>
      <c r="AD1193" s="25" t="s">
        <v>8</v>
      </c>
      <c r="AE1193" t="s">
        <v>3417</v>
      </c>
    </row>
    <row r="1194" spans="1:31" ht="31.5" hidden="1" x14ac:dyDescent="0.25">
      <c r="A1194" t="s">
        <v>3749</v>
      </c>
      <c r="B1194" t="s">
        <v>2128</v>
      </c>
      <c r="C1194" s="17">
        <f>+SUBTOTAL(3,$F$8:F1194)</f>
        <v>45</v>
      </c>
      <c r="D1194" s="24" t="s">
        <v>174</v>
      </c>
      <c r="E1194" s="25" t="s">
        <v>179</v>
      </c>
      <c r="F1194" s="23" t="s">
        <v>1906</v>
      </c>
      <c r="G1194" s="23" t="s">
        <v>36</v>
      </c>
      <c r="H1194" s="19" t="str">
        <f t="shared" si="64"/>
        <v>"ZAM ZAM TRADE MAKON" МЧЖ Маиший хизмат кўрсатишни ташкил этиш</v>
      </c>
      <c r="I1194" s="23"/>
      <c r="J1194" s="25" t="s">
        <v>24</v>
      </c>
      <c r="K1194" s="25" t="s">
        <v>111</v>
      </c>
      <c r="L1194" s="18"/>
      <c r="M1194" s="18"/>
      <c r="N1194" s="20"/>
      <c r="O1194" s="20"/>
      <c r="P1194" s="20"/>
      <c r="Q1194" s="20"/>
      <c r="R1194" s="21">
        <f t="shared" si="67"/>
        <v>12000</v>
      </c>
      <c r="S1194" s="27">
        <v>12000</v>
      </c>
      <c r="T1194" s="27"/>
      <c r="U1194" s="27"/>
      <c r="V1194" s="27"/>
      <c r="W1194" s="22">
        <f t="shared" si="68"/>
        <v>20</v>
      </c>
      <c r="X1194" s="27">
        <v>20</v>
      </c>
      <c r="Y1194" s="26"/>
      <c r="Z1194" s="26"/>
      <c r="AA1194" s="40">
        <v>44910</v>
      </c>
      <c r="AB1194" s="34">
        <v>44909</v>
      </c>
      <c r="AC1194" s="34" t="s">
        <v>2174</v>
      </c>
      <c r="AD1194" s="25" t="s">
        <v>8</v>
      </c>
      <c r="AE1194" t="s">
        <v>3417</v>
      </c>
    </row>
    <row r="1195" spans="1:31" ht="31.5" hidden="1" x14ac:dyDescent="0.25">
      <c r="A1195" t="s">
        <v>3750</v>
      </c>
      <c r="B1195" t="s">
        <v>2128</v>
      </c>
      <c r="C1195" s="17">
        <f>+SUBTOTAL(3,$F$8:F1195)</f>
        <v>45</v>
      </c>
      <c r="D1195" s="24" t="s">
        <v>174</v>
      </c>
      <c r="E1195" s="25" t="s">
        <v>179</v>
      </c>
      <c r="F1195" s="23" t="s">
        <v>1934</v>
      </c>
      <c r="G1195" s="23" t="s">
        <v>37</v>
      </c>
      <c r="H1195" s="19" t="str">
        <f t="shared" si="64"/>
        <v>"Украч файз" МЧЖ Ун ишлаб чиқаришни ташкил этиш</v>
      </c>
      <c r="I1195" s="23"/>
      <c r="J1195" s="25" t="s">
        <v>20</v>
      </c>
      <c r="K1195" s="25" t="s">
        <v>526</v>
      </c>
      <c r="L1195" s="18"/>
      <c r="M1195" s="18"/>
      <c r="N1195" s="20"/>
      <c r="O1195" s="20"/>
      <c r="P1195" s="20"/>
      <c r="Q1195" s="20"/>
      <c r="R1195" s="21">
        <f t="shared" si="67"/>
        <v>8500</v>
      </c>
      <c r="S1195" s="27">
        <v>8500</v>
      </c>
      <c r="T1195" s="27"/>
      <c r="U1195" s="27"/>
      <c r="V1195" s="27"/>
      <c r="W1195" s="22">
        <f t="shared" si="68"/>
        <v>20</v>
      </c>
      <c r="X1195" s="27">
        <v>20</v>
      </c>
      <c r="Y1195" s="26"/>
      <c r="Z1195" s="26"/>
      <c r="AA1195" s="40">
        <v>44915</v>
      </c>
      <c r="AB1195" s="34">
        <v>44915</v>
      </c>
      <c r="AC1195" s="34" t="s">
        <v>2283</v>
      </c>
      <c r="AD1195" s="25" t="s">
        <v>8</v>
      </c>
      <c r="AE1195" t="s">
        <v>3417</v>
      </c>
    </row>
    <row r="1196" spans="1:31" ht="31.5" hidden="1" x14ac:dyDescent="0.25">
      <c r="A1196" t="s">
        <v>3751</v>
      </c>
      <c r="B1196" t="s">
        <v>2128</v>
      </c>
      <c r="C1196" s="17">
        <f>+SUBTOTAL(3,$F$8:F1196)</f>
        <v>45</v>
      </c>
      <c r="D1196" s="24" t="s">
        <v>174</v>
      </c>
      <c r="E1196" s="25" t="s">
        <v>179</v>
      </c>
      <c r="F1196" s="23" t="s">
        <v>1946</v>
      </c>
      <c r="G1196" s="23" t="s">
        <v>556</v>
      </c>
      <c r="H1196" s="19" t="str">
        <f t="shared" si="64"/>
        <v>"Юлдуз омад" МЧЖ Транспорт хизматларини ташкил этиш</v>
      </c>
      <c r="I1196" s="23"/>
      <c r="J1196" s="25" t="s">
        <v>24</v>
      </c>
      <c r="K1196" s="25" t="s">
        <v>530</v>
      </c>
      <c r="L1196" s="18"/>
      <c r="M1196" s="18"/>
      <c r="N1196" s="20"/>
      <c r="O1196" s="20"/>
      <c r="P1196" s="20"/>
      <c r="Q1196" s="20"/>
      <c r="R1196" s="21">
        <f t="shared" si="67"/>
        <v>2000</v>
      </c>
      <c r="S1196" s="27">
        <v>500</v>
      </c>
      <c r="T1196" s="27">
        <v>1500</v>
      </c>
      <c r="U1196" s="27"/>
      <c r="V1196" s="27"/>
      <c r="W1196" s="22">
        <f t="shared" si="68"/>
        <v>5</v>
      </c>
      <c r="X1196" s="27">
        <v>5</v>
      </c>
      <c r="Y1196" s="26"/>
      <c r="Z1196" s="26"/>
      <c r="AA1196" s="40">
        <v>44910</v>
      </c>
      <c r="AB1196" s="34">
        <v>44909</v>
      </c>
      <c r="AC1196" s="34" t="s">
        <v>2188</v>
      </c>
      <c r="AD1196" s="25" t="s">
        <v>8</v>
      </c>
      <c r="AE1196" t="s">
        <v>3417</v>
      </c>
    </row>
    <row r="1197" spans="1:31" ht="31.5" hidden="1" x14ac:dyDescent="0.25">
      <c r="A1197" t="s">
        <v>3752</v>
      </c>
      <c r="B1197" t="s">
        <v>2128</v>
      </c>
      <c r="C1197" s="17">
        <f>+SUBTOTAL(3,$F$8:F1197)</f>
        <v>45</v>
      </c>
      <c r="D1197" s="24" t="s">
        <v>174</v>
      </c>
      <c r="E1197" s="25" t="s">
        <v>179</v>
      </c>
      <c r="F1197" s="23" t="s">
        <v>1994</v>
      </c>
      <c r="G1197" s="23" t="s">
        <v>1995</v>
      </c>
      <c r="H1197" s="19" t="str">
        <f t="shared" si="64"/>
        <v>"SAM-NEGIN" МЧЖ Гилам ва палас махсулотлари ишлаб чиқаришни ташкил этиш</v>
      </c>
      <c r="I1197" s="23"/>
      <c r="J1197" s="25" t="s">
        <v>20</v>
      </c>
      <c r="K1197" s="25" t="s">
        <v>40</v>
      </c>
      <c r="L1197" s="18"/>
      <c r="M1197" s="18"/>
      <c r="N1197" s="20"/>
      <c r="O1197" s="20"/>
      <c r="P1197" s="20"/>
      <c r="Q1197" s="20"/>
      <c r="R1197" s="21">
        <f t="shared" si="67"/>
        <v>21155.561000000002</v>
      </c>
      <c r="S1197" s="27">
        <v>4842</v>
      </c>
      <c r="T1197" s="27"/>
      <c r="U1197" s="27">
        <v>1441</v>
      </c>
      <c r="V1197" s="27"/>
      <c r="W1197" s="22">
        <f t="shared" si="68"/>
        <v>200</v>
      </c>
      <c r="X1197" s="27">
        <v>200</v>
      </c>
      <c r="Y1197" s="26"/>
      <c r="Z1197" s="26"/>
      <c r="AA1197" s="40">
        <v>44917</v>
      </c>
      <c r="AB1197" s="34">
        <v>44916</v>
      </c>
      <c r="AC1197" s="34" t="s">
        <v>2217</v>
      </c>
      <c r="AD1197" s="25" t="s">
        <v>7</v>
      </c>
      <c r="AE1197" t="s">
        <v>3417</v>
      </c>
    </row>
    <row r="1198" spans="1:31" ht="31.5" hidden="1" x14ac:dyDescent="0.25">
      <c r="A1198" t="s">
        <v>3753</v>
      </c>
      <c r="B1198" t="s">
        <v>2128</v>
      </c>
      <c r="C1198" s="17">
        <f>+SUBTOTAL(3,$F$8:F1198)</f>
        <v>45</v>
      </c>
      <c r="D1198" s="24" t="s">
        <v>174</v>
      </c>
      <c r="E1198" s="25" t="s">
        <v>179</v>
      </c>
      <c r="F1198" s="23" t="s">
        <v>2018</v>
      </c>
      <c r="G1198" s="23" t="s">
        <v>46</v>
      </c>
      <c r="H1198" s="19" t="str">
        <f t="shared" si="64"/>
        <v>Ташаббускор Рустамов Азиз Ўткирович Савдо ва маиший хизмат кўрсатиш</v>
      </c>
      <c r="I1198" s="23"/>
      <c r="J1198" s="25" t="s">
        <v>24</v>
      </c>
      <c r="K1198" s="25" t="s">
        <v>111</v>
      </c>
      <c r="L1198" s="18"/>
      <c r="M1198" s="18"/>
      <c r="N1198" s="20"/>
      <c r="O1198" s="20"/>
      <c r="P1198" s="20"/>
      <c r="Q1198" s="20"/>
      <c r="R1198" s="21">
        <f t="shared" si="67"/>
        <v>2000</v>
      </c>
      <c r="S1198" s="27">
        <v>2000</v>
      </c>
      <c r="T1198" s="27"/>
      <c r="U1198" s="27"/>
      <c r="V1198" s="27"/>
      <c r="W1198" s="22">
        <f t="shared" si="68"/>
        <v>6</v>
      </c>
      <c r="X1198" s="27">
        <v>6</v>
      </c>
      <c r="Y1198" s="26"/>
      <c r="Z1198" s="26"/>
      <c r="AA1198" s="40">
        <v>44917</v>
      </c>
      <c r="AB1198" s="34">
        <v>44916</v>
      </c>
      <c r="AC1198" s="34" t="s">
        <v>2213</v>
      </c>
      <c r="AD1198" s="25" t="s">
        <v>8</v>
      </c>
      <c r="AE1198" t="s">
        <v>3417</v>
      </c>
    </row>
    <row r="1199" spans="1:31" ht="47.25" hidden="1" x14ac:dyDescent="0.25">
      <c r="A1199" t="s">
        <v>3754</v>
      </c>
      <c r="B1199" t="s">
        <v>2128</v>
      </c>
      <c r="C1199" s="17">
        <f>+SUBTOTAL(3,$F$8:F1199)</f>
        <v>45</v>
      </c>
      <c r="D1199" s="24" t="s">
        <v>174</v>
      </c>
      <c r="E1199" s="25" t="s">
        <v>179</v>
      </c>
      <c r="F1199" s="23" t="s">
        <v>2020</v>
      </c>
      <c r="G1199" s="23" t="s">
        <v>112</v>
      </c>
      <c r="H1199" s="19" t="str">
        <f t="shared" si="64"/>
        <v>Ташаббускор Халимов Бекмурод Исомиддин ўғли Савдо ва маиший хизмат кўрсатиш фаолиятини ташкил этиш</v>
      </c>
      <c r="I1199" s="23"/>
      <c r="J1199" s="25" t="s">
        <v>24</v>
      </c>
      <c r="K1199" s="25" t="s">
        <v>560</v>
      </c>
      <c r="L1199" s="18"/>
      <c r="M1199" s="18"/>
      <c r="N1199" s="20"/>
      <c r="O1199" s="20"/>
      <c r="P1199" s="20"/>
      <c r="Q1199" s="20"/>
      <c r="R1199" s="21">
        <f t="shared" si="67"/>
        <v>4000</v>
      </c>
      <c r="S1199" s="27">
        <v>4000</v>
      </c>
      <c r="T1199" s="27"/>
      <c r="U1199" s="27"/>
      <c r="V1199" s="27"/>
      <c r="W1199" s="22">
        <f t="shared" si="68"/>
        <v>6</v>
      </c>
      <c r="X1199" s="27">
        <v>6</v>
      </c>
      <c r="Y1199" s="26"/>
      <c r="Z1199" s="26"/>
      <c r="AA1199" s="40">
        <v>44910</v>
      </c>
      <c r="AB1199" s="34">
        <v>44909</v>
      </c>
      <c r="AC1199" s="34" t="s">
        <v>2159</v>
      </c>
      <c r="AD1199" s="25" t="s">
        <v>8</v>
      </c>
      <c r="AE1199" t="s">
        <v>3417</v>
      </c>
    </row>
    <row r="1200" spans="1:31" ht="47.25" hidden="1" x14ac:dyDescent="0.25">
      <c r="A1200" t="s">
        <v>3755</v>
      </c>
      <c r="B1200" t="s">
        <v>2128</v>
      </c>
      <c r="C1200" s="17">
        <f>+SUBTOTAL(3,$F$8:F1200)</f>
        <v>45</v>
      </c>
      <c r="D1200" s="24" t="s">
        <v>174</v>
      </c>
      <c r="E1200" s="25" t="s">
        <v>179</v>
      </c>
      <c r="F1200" s="23" t="s">
        <v>2102</v>
      </c>
      <c r="G1200" s="23" t="s">
        <v>2103</v>
      </c>
      <c r="H1200" s="19" t="str">
        <f t="shared" si="64"/>
        <v>"Urgut Silk fiber company" МЧЖ Ипак толаларини тайёрлаш ва қайта ишлашни ташкил этиш</v>
      </c>
      <c r="I1200" s="23"/>
      <c r="J1200" s="25" t="s">
        <v>20</v>
      </c>
      <c r="K1200" s="25" t="s">
        <v>2104</v>
      </c>
      <c r="L1200" s="18"/>
      <c r="M1200" s="18"/>
      <c r="N1200" s="20"/>
      <c r="O1200" s="20"/>
      <c r="P1200" s="20"/>
      <c r="Q1200" s="20"/>
      <c r="R1200" s="21">
        <f t="shared" si="67"/>
        <v>22642</v>
      </c>
      <c r="S1200" s="27">
        <v>22642</v>
      </c>
      <c r="T1200" s="27"/>
      <c r="U1200" s="27"/>
      <c r="V1200" s="27"/>
      <c r="W1200" s="22">
        <f t="shared" si="68"/>
        <v>100</v>
      </c>
      <c r="X1200" s="27">
        <v>80</v>
      </c>
      <c r="Y1200" s="26"/>
      <c r="Z1200" s="26">
        <v>20</v>
      </c>
      <c r="AA1200" s="40">
        <v>44910</v>
      </c>
      <c r="AB1200" s="34">
        <v>44909</v>
      </c>
      <c r="AC1200" s="34" t="s">
        <v>2182</v>
      </c>
      <c r="AD1200" s="25" t="s">
        <v>8</v>
      </c>
      <c r="AE1200" t="s">
        <v>3417</v>
      </c>
    </row>
  </sheetData>
  <sheetProtection formatColumns="0" formatRows="0" insertColumns="0" insertRows="0" sort="0" autoFilter="0"/>
  <autoFilter ref="A7:AE1200" xr:uid="{00000000-0009-0000-0000-000005000000}">
    <filterColumn colId="4">
      <filters>
        <filter val="Булунғур тумани"/>
      </filters>
    </filterColumn>
    <sortState ref="A8:AE1200">
      <sortCondition ref="E7:E1200"/>
    </sortState>
  </autoFilter>
  <mergeCells count="31">
    <mergeCell ref="C1:AD1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X4:Z4"/>
    <mergeCell ref="T5:U5"/>
    <mergeCell ref="V5:V6"/>
    <mergeCell ref="X5:X6"/>
    <mergeCell ref="Y5:Y6"/>
    <mergeCell ref="Z5:Z6"/>
    <mergeCell ref="AA4:AA6"/>
    <mergeCell ref="AB4:AC5"/>
    <mergeCell ref="AD4:AD6"/>
    <mergeCell ref="L5:L6"/>
    <mergeCell ref="M5:M6"/>
    <mergeCell ref="N5:N6"/>
    <mergeCell ref="O5:O6"/>
    <mergeCell ref="P5:P6"/>
    <mergeCell ref="Q5:Q6"/>
    <mergeCell ref="S5:S6"/>
    <mergeCell ref="L4:N4"/>
    <mergeCell ref="O4:Q4"/>
    <mergeCell ref="R4:R6"/>
    <mergeCell ref="S4:V4"/>
    <mergeCell ref="W4:W6"/>
  </mergeCells>
  <conditionalFormatting sqref="F419:F511">
    <cfRule type="duplicateValues" dxfId="0" priority="1"/>
  </conditionalFormatting>
  <printOptions horizontalCentered="1"/>
  <pageMargins left="0.19685039370078741" right="0.19685039370078741" top="0.59055118110236227" bottom="0.39370078740157483" header="0.31496062992125984" footer="0.31496062992125984"/>
  <pageSetup paperSize="9" scale="37" fitToHeight="100" orientation="landscape" r:id="rId1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9"/>
  <sheetViews>
    <sheetView showZeros="0" view="pageBreakPreview" zoomScale="55" zoomScaleNormal="115" zoomScaleSheetLayoutView="55" workbookViewId="0">
      <selection activeCell="E9" sqref="E9"/>
    </sheetView>
  </sheetViews>
  <sheetFormatPr defaultRowHeight="15" customHeight="1" x14ac:dyDescent="0.25"/>
  <cols>
    <col min="1" max="1" width="6.140625" customWidth="1"/>
    <col min="2" max="2" width="34.85546875" customWidth="1"/>
    <col min="3" max="3" width="12.7109375" customWidth="1"/>
    <col min="4" max="4" width="20.140625" customWidth="1"/>
    <col min="5" max="5" width="12.7109375" customWidth="1"/>
    <col min="6" max="8" width="16.140625" customWidth="1"/>
    <col min="14" max="14" width="20.85546875" customWidth="1"/>
  </cols>
  <sheetData>
    <row r="1" spans="1:14" ht="90.6" customHeight="1" x14ac:dyDescent="0.25">
      <c r="A1" s="158" t="s">
        <v>3762</v>
      </c>
      <c r="B1" s="158"/>
      <c r="C1" s="158"/>
      <c r="D1" s="158"/>
      <c r="E1" s="158"/>
      <c r="F1" s="158"/>
      <c r="G1" s="158"/>
      <c r="H1" s="158"/>
      <c r="I1" s="10"/>
      <c r="J1" s="10"/>
      <c r="K1" s="10"/>
      <c r="L1" s="41"/>
      <c r="M1" s="12"/>
      <c r="N1" s="13"/>
    </row>
    <row r="2" spans="1:14" ht="19.5" customHeight="1" x14ac:dyDescent="0.3">
      <c r="A2" s="11"/>
      <c r="B2" s="11"/>
      <c r="C2" s="11"/>
      <c r="D2" s="2"/>
      <c r="E2" s="11"/>
      <c r="F2" s="11"/>
      <c r="G2" s="2"/>
      <c r="H2" s="11"/>
      <c r="I2" s="10"/>
      <c r="J2" s="10"/>
      <c r="K2" s="10"/>
      <c r="L2" s="42"/>
      <c r="M2" s="10"/>
      <c r="N2" s="10"/>
    </row>
    <row r="3" spans="1:14" ht="32.450000000000003" customHeight="1" x14ac:dyDescent="0.25">
      <c r="A3" s="174" t="s">
        <v>0</v>
      </c>
      <c r="B3" s="176" t="s">
        <v>1715</v>
      </c>
      <c r="C3" s="174" t="s">
        <v>516</v>
      </c>
      <c r="D3" s="174" t="s">
        <v>1632</v>
      </c>
      <c r="E3" s="174" t="s">
        <v>1078</v>
      </c>
      <c r="F3" s="159" t="s">
        <v>1084</v>
      </c>
      <c r="G3" s="159"/>
      <c r="H3" s="159"/>
      <c r="I3" s="10"/>
      <c r="J3" s="10"/>
      <c r="K3" s="10"/>
      <c r="L3" s="43" t="s">
        <v>1081</v>
      </c>
      <c r="M3" s="10"/>
      <c r="N3" s="10"/>
    </row>
    <row r="4" spans="1:14" ht="49.9" customHeight="1" x14ac:dyDescent="0.25">
      <c r="A4" s="175"/>
      <c r="B4" s="177"/>
      <c r="C4" s="175"/>
      <c r="D4" s="175"/>
      <c r="E4" s="175"/>
      <c r="F4" s="33" t="s">
        <v>3763</v>
      </c>
      <c r="G4" s="33" t="s">
        <v>3764</v>
      </c>
      <c r="H4" s="33" t="s">
        <v>3765</v>
      </c>
      <c r="I4" s="10"/>
      <c r="J4" s="10"/>
      <c r="K4" s="10"/>
      <c r="L4" s="44">
        <v>11321</v>
      </c>
      <c r="M4" s="10"/>
      <c r="N4" s="10"/>
    </row>
    <row r="5" spans="1:14" ht="36.75" customHeight="1" x14ac:dyDescent="0.3">
      <c r="A5" s="160" t="s">
        <v>627</v>
      </c>
      <c r="B5" s="160"/>
      <c r="C5" s="30">
        <v>12369</v>
      </c>
      <c r="D5" s="31">
        <v>6700.2959604844145</v>
      </c>
      <c r="E5" s="30">
        <v>257909</v>
      </c>
      <c r="F5" s="30">
        <v>183431.8</v>
      </c>
      <c r="G5" s="30">
        <v>53271.199999999997</v>
      </c>
      <c r="H5" s="30">
        <v>21206</v>
      </c>
      <c r="I5" s="10"/>
      <c r="J5" s="10"/>
      <c r="K5" s="10"/>
      <c r="L5" s="42"/>
      <c r="M5" s="10"/>
      <c r="N5" s="10"/>
    </row>
    <row r="6" spans="1:14" ht="44.25" customHeight="1" x14ac:dyDescent="0.25">
      <c r="A6" s="8">
        <v>1</v>
      </c>
      <c r="B6" s="28" t="s">
        <v>126</v>
      </c>
      <c r="C6" s="3">
        <v>950</v>
      </c>
      <c r="D6" s="4">
        <v>152.60242936136385</v>
      </c>
      <c r="E6" s="9">
        <v>15007</v>
      </c>
      <c r="F6" s="3">
        <v>6459</v>
      </c>
      <c r="G6" s="5">
        <v>6496</v>
      </c>
      <c r="H6" s="9">
        <v>2052</v>
      </c>
      <c r="I6" s="10"/>
      <c r="J6" s="10"/>
      <c r="K6" s="10"/>
      <c r="L6" s="10"/>
      <c r="M6" s="10"/>
      <c r="N6" s="10"/>
    </row>
    <row r="7" spans="1:14" ht="33" customHeight="1" x14ac:dyDescent="0.25">
      <c r="A7" s="6">
        <v>2</v>
      </c>
      <c r="B7" s="29" t="s">
        <v>5</v>
      </c>
      <c r="C7" s="3">
        <v>605</v>
      </c>
      <c r="D7" s="4">
        <v>294.95552418808711</v>
      </c>
      <c r="E7" s="9">
        <v>30836</v>
      </c>
      <c r="F7" s="3">
        <v>25560</v>
      </c>
      <c r="G7" s="5">
        <v>4375</v>
      </c>
      <c r="H7" s="9">
        <v>901</v>
      </c>
      <c r="I7" s="10"/>
      <c r="J7" s="10"/>
      <c r="K7" s="10"/>
      <c r="L7" s="10"/>
      <c r="M7" s="10"/>
      <c r="N7" s="10"/>
    </row>
    <row r="8" spans="1:14" ht="33" customHeight="1" x14ac:dyDescent="0.25">
      <c r="A8" s="6">
        <v>3</v>
      </c>
      <c r="B8" s="29" t="s">
        <v>129</v>
      </c>
      <c r="C8" s="3">
        <v>711</v>
      </c>
      <c r="D8" s="4">
        <v>592.40026632114484</v>
      </c>
      <c r="E8" s="9">
        <v>12083</v>
      </c>
      <c r="F8" s="3">
        <v>9471.7999999999993</v>
      </c>
      <c r="G8" s="5">
        <v>1712.2</v>
      </c>
      <c r="H8" s="9">
        <v>899</v>
      </c>
      <c r="I8" s="10"/>
      <c r="J8" s="10"/>
      <c r="K8" s="10"/>
      <c r="L8" s="10"/>
      <c r="M8" s="10"/>
      <c r="N8" s="10"/>
    </row>
    <row r="9" spans="1:14" ht="33" customHeight="1" x14ac:dyDescent="0.25">
      <c r="A9" s="6">
        <v>4</v>
      </c>
      <c r="B9" s="29" t="s">
        <v>141</v>
      </c>
      <c r="C9" s="3">
        <v>566</v>
      </c>
      <c r="D9" s="4">
        <v>249.0417358007243</v>
      </c>
      <c r="E9" s="9">
        <v>7294</v>
      </c>
      <c r="F9" s="3">
        <v>4725</v>
      </c>
      <c r="G9" s="5">
        <v>2567</v>
      </c>
      <c r="H9" s="9">
        <v>2</v>
      </c>
      <c r="I9" s="10"/>
      <c r="J9" s="10"/>
      <c r="K9" s="10"/>
      <c r="L9" s="10"/>
      <c r="M9" s="10"/>
      <c r="N9" s="10"/>
    </row>
    <row r="10" spans="1:14" ht="33" customHeight="1" x14ac:dyDescent="0.25">
      <c r="A10" s="6">
        <v>5</v>
      </c>
      <c r="B10" s="29" t="s">
        <v>150</v>
      </c>
      <c r="C10" s="3">
        <v>1078</v>
      </c>
      <c r="D10" s="4">
        <v>319.95382419044262</v>
      </c>
      <c r="E10" s="9">
        <v>11471</v>
      </c>
      <c r="F10" s="3">
        <v>10307</v>
      </c>
      <c r="G10" s="5">
        <v>1164</v>
      </c>
      <c r="H10" s="9">
        <v>0</v>
      </c>
      <c r="I10" s="10"/>
      <c r="J10" s="10"/>
      <c r="K10" s="10"/>
      <c r="L10" s="10"/>
      <c r="M10" s="10"/>
      <c r="N10" s="10"/>
    </row>
    <row r="11" spans="1:14" ht="33" customHeight="1" x14ac:dyDescent="0.25">
      <c r="A11" s="6">
        <v>6</v>
      </c>
      <c r="B11" s="29" t="s">
        <v>161</v>
      </c>
      <c r="C11" s="3">
        <v>830</v>
      </c>
      <c r="D11" s="4">
        <v>397.24599894002279</v>
      </c>
      <c r="E11" s="9">
        <v>8628</v>
      </c>
      <c r="F11" s="3">
        <v>6717</v>
      </c>
      <c r="G11" s="5">
        <v>1601</v>
      </c>
      <c r="H11" s="9">
        <v>310</v>
      </c>
      <c r="I11" s="10"/>
      <c r="J11" s="10"/>
      <c r="K11" s="10"/>
      <c r="L11" s="10"/>
      <c r="M11" s="10"/>
      <c r="N11" s="10"/>
    </row>
    <row r="12" spans="1:14" ht="33" customHeight="1" x14ac:dyDescent="0.25">
      <c r="A12" s="6">
        <v>7</v>
      </c>
      <c r="B12" s="29" t="s">
        <v>94</v>
      </c>
      <c r="C12" s="3">
        <v>1284</v>
      </c>
      <c r="D12" s="4">
        <v>534.06083074057051</v>
      </c>
      <c r="E12" s="9">
        <v>35088</v>
      </c>
      <c r="F12" s="3">
        <v>20642</v>
      </c>
      <c r="G12" s="5">
        <v>10015</v>
      </c>
      <c r="H12" s="9">
        <v>4431</v>
      </c>
      <c r="I12" s="10"/>
      <c r="J12" s="10"/>
      <c r="K12" s="10"/>
      <c r="L12" s="10"/>
      <c r="M12" s="10"/>
      <c r="N12" s="10"/>
    </row>
    <row r="13" spans="1:14" ht="33" customHeight="1" x14ac:dyDescent="0.25">
      <c r="A13" s="6">
        <v>8</v>
      </c>
      <c r="B13" s="29" t="s">
        <v>174</v>
      </c>
      <c r="C13" s="3">
        <v>1193</v>
      </c>
      <c r="D13" s="4">
        <v>630.16762973711866</v>
      </c>
      <c r="E13" s="9">
        <v>19170</v>
      </c>
      <c r="F13" s="3">
        <v>13341</v>
      </c>
      <c r="G13" s="5">
        <v>4872</v>
      </c>
      <c r="H13" s="9">
        <v>957</v>
      </c>
      <c r="I13" s="10"/>
      <c r="J13" s="10"/>
      <c r="K13" s="10"/>
      <c r="L13" s="10"/>
      <c r="M13" s="10"/>
      <c r="N13" s="10"/>
    </row>
    <row r="14" spans="1:14" ht="33" customHeight="1" x14ac:dyDescent="0.25">
      <c r="A14" s="6">
        <v>9</v>
      </c>
      <c r="B14" s="29" t="s">
        <v>501</v>
      </c>
      <c r="C14" s="3">
        <v>943</v>
      </c>
      <c r="D14" s="4">
        <v>407.8902626380949</v>
      </c>
      <c r="E14" s="9">
        <v>14361</v>
      </c>
      <c r="F14" s="3">
        <v>8928</v>
      </c>
      <c r="G14" s="5">
        <v>3590</v>
      </c>
      <c r="H14" s="9">
        <v>1843</v>
      </c>
      <c r="I14" s="10"/>
      <c r="J14" s="10"/>
      <c r="K14" s="10"/>
      <c r="L14" s="10"/>
      <c r="M14" s="10"/>
      <c r="N14" s="10"/>
    </row>
    <row r="15" spans="1:14" ht="33" customHeight="1" x14ac:dyDescent="0.25">
      <c r="A15" s="6">
        <v>10</v>
      </c>
      <c r="B15" s="29" t="s">
        <v>515</v>
      </c>
      <c r="C15" s="3">
        <v>908</v>
      </c>
      <c r="D15" s="4">
        <v>451.15897601801964</v>
      </c>
      <c r="E15" s="9">
        <v>13992</v>
      </c>
      <c r="F15" s="3">
        <v>10739</v>
      </c>
      <c r="G15" s="5">
        <v>1869</v>
      </c>
      <c r="H15" s="9">
        <v>1384</v>
      </c>
      <c r="I15" s="10"/>
      <c r="J15" s="10"/>
      <c r="K15" s="10"/>
      <c r="L15" s="10"/>
      <c r="M15" s="10"/>
      <c r="N15" s="10"/>
    </row>
    <row r="16" spans="1:14" ht="33" customHeight="1" x14ac:dyDescent="0.25">
      <c r="A16" s="6">
        <v>11</v>
      </c>
      <c r="B16" s="29" t="s">
        <v>507</v>
      </c>
      <c r="C16" s="3">
        <v>863</v>
      </c>
      <c r="D16" s="4">
        <v>719.8148655566871</v>
      </c>
      <c r="E16" s="9">
        <v>21016</v>
      </c>
      <c r="F16" s="3">
        <v>18890</v>
      </c>
      <c r="G16" s="5">
        <v>1834</v>
      </c>
      <c r="H16" s="9">
        <v>292</v>
      </c>
      <c r="I16" s="10"/>
      <c r="J16" s="10"/>
      <c r="K16" s="10"/>
      <c r="L16" s="10"/>
      <c r="M16" s="10"/>
      <c r="N16" s="10"/>
    </row>
    <row r="17" spans="1:14" ht="33" customHeight="1" x14ac:dyDescent="0.25">
      <c r="A17" s="6">
        <v>12</v>
      </c>
      <c r="B17" s="29" t="s">
        <v>509</v>
      </c>
      <c r="C17" s="3">
        <v>1107</v>
      </c>
      <c r="D17" s="4">
        <v>493.49778991679176</v>
      </c>
      <c r="E17" s="9">
        <v>27706</v>
      </c>
      <c r="F17" s="3">
        <v>20243</v>
      </c>
      <c r="G17" s="5">
        <v>7319</v>
      </c>
      <c r="H17" s="9">
        <v>144</v>
      </c>
      <c r="I17" s="10"/>
      <c r="J17" s="10"/>
      <c r="K17" s="10"/>
      <c r="L17" s="10"/>
      <c r="M17" s="10"/>
      <c r="N17" s="10"/>
    </row>
    <row r="18" spans="1:14" ht="33" customHeight="1" x14ac:dyDescent="0.25">
      <c r="A18" s="6">
        <v>13</v>
      </c>
      <c r="B18" s="29" t="s">
        <v>512</v>
      </c>
      <c r="C18" s="3">
        <v>705</v>
      </c>
      <c r="D18" s="4">
        <v>126.4983262962636</v>
      </c>
      <c r="E18" s="9">
        <v>13203</v>
      </c>
      <c r="F18" s="3">
        <v>6689</v>
      </c>
      <c r="G18" s="5">
        <v>5827</v>
      </c>
      <c r="H18" s="9">
        <v>687</v>
      </c>
      <c r="I18" s="10"/>
      <c r="J18" s="10"/>
      <c r="K18" s="10"/>
      <c r="L18" s="10"/>
      <c r="M18" s="10"/>
      <c r="N18" s="10"/>
    </row>
    <row r="19" spans="1:14" ht="33" customHeight="1" x14ac:dyDescent="0.25">
      <c r="A19" s="7">
        <v>14</v>
      </c>
      <c r="B19" s="32" t="s">
        <v>514</v>
      </c>
      <c r="C19" s="14">
        <v>626</v>
      </c>
      <c r="D19" s="15">
        <v>1331.0075007790829</v>
      </c>
      <c r="E19" s="16">
        <v>28054</v>
      </c>
      <c r="F19" s="14">
        <v>20720</v>
      </c>
      <c r="G19" s="45">
        <v>30</v>
      </c>
      <c r="H19" s="16">
        <v>7304</v>
      </c>
      <c r="I19" s="10"/>
      <c r="J19" s="10"/>
      <c r="K19" s="10"/>
      <c r="L19" s="10"/>
      <c r="M19" s="10"/>
      <c r="N19" s="10"/>
    </row>
  </sheetData>
  <mergeCells count="8">
    <mergeCell ref="A5:B5"/>
    <mergeCell ref="A1:H1"/>
    <mergeCell ref="A3:A4"/>
    <mergeCell ref="B3:B4"/>
    <mergeCell ref="C3:C4"/>
    <mergeCell ref="D3:D4"/>
    <mergeCell ref="E3:E4"/>
    <mergeCell ref="F3:H3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7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Манзилли</vt:lpstr>
      <vt:lpstr>СВОД</vt:lpstr>
      <vt:lpstr>СВОД (4)</vt:lpstr>
      <vt:lpstr>СВОД (3)</vt:lpstr>
      <vt:lpstr>Лист1</vt:lpstr>
      <vt:lpstr>Манзилли (2)</vt:lpstr>
      <vt:lpstr>СВОД (2)</vt:lpstr>
      <vt:lpstr>Манзилли!Область_печати</vt:lpstr>
      <vt:lpstr>'Манзилли (2)'!Область_печати</vt:lpstr>
      <vt:lpstr>СВОД!Область_печати</vt:lpstr>
      <vt:lpstr>'СВОД (2)'!Область_печати</vt:lpstr>
      <vt:lpstr>'СВОД (3)'!Область_печати</vt:lpstr>
      <vt:lpstr>'СВОД (4)'!Область_печати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Акмал Абдуллаев</dc:creator>
  <cp:lastModifiedBy>HOME</cp:lastModifiedBy>
  <cp:lastPrinted>2022-12-28T11:45:11Z</cp:lastPrinted>
  <dcterms:created xsi:type="dcterms:W3CDTF">2021-11-12T09:03:57Z</dcterms:created>
  <dcterms:modified xsi:type="dcterms:W3CDTF">2023-05-26T12:47:52Z</dcterms:modified>
</cp:coreProperties>
</file>